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BILANCIO allegati\2022\"/>
    </mc:Choice>
  </mc:AlternateContent>
  <xr:revisionPtr revIDLastSave="0" documentId="13_ncr:1_{84BFA2E3-7277-49D9-8ECB-51E6A1260CC6}" xr6:coauthVersionLast="47" xr6:coauthVersionMax="47" xr10:uidLastSave="{00000000-0000-0000-0000-000000000000}"/>
  <bookViews>
    <workbookView xWindow="0" yWindow="180" windowWidth="28800" windowHeight="15420" xr2:uid="{00000000-000D-0000-FFFF-FFFF00000000}"/>
  </bookViews>
  <sheets>
    <sheet name="ENTRATE2022" sheetId="1" r:id="rId1"/>
    <sheet name="ENTRATE2023" sheetId="2" r:id="rId2"/>
    <sheet name="ENTRATE2024" sheetId="3" r:id="rId3"/>
    <sheet name="SPESE2022" sheetId="4" r:id="rId4"/>
    <sheet name="SPESE2023" sheetId="5" r:id="rId5"/>
    <sheet name="SPESE2024" sheetId="6" r:id="rId6"/>
  </sheets>
  <calcPr calcId="191029"/>
</workbook>
</file>

<file path=xl/calcChain.xml><?xml version="1.0" encoding="utf-8"?>
<calcChain xmlns="http://schemas.openxmlformats.org/spreadsheetml/2006/main">
  <c r="D57" i="1" l="1"/>
  <c r="BT52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W49" i="6"/>
  <c r="BV49" i="6"/>
  <c r="BU49" i="6"/>
  <c r="BW48" i="6"/>
  <c r="BW50" i="6" s="1"/>
  <c r="BV48" i="6"/>
  <c r="BU48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W44" i="6"/>
  <c r="BW45" i="6" s="1"/>
  <c r="BV44" i="6"/>
  <c r="BV45" i="6" s="1"/>
  <c r="BU44" i="6"/>
  <c r="BU45" i="6" s="1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W40" i="6"/>
  <c r="BV40" i="6"/>
  <c r="BU40" i="6"/>
  <c r="BW39" i="6"/>
  <c r="BV39" i="6"/>
  <c r="BU39" i="6"/>
  <c r="BW38" i="6"/>
  <c r="BV38" i="6"/>
  <c r="BU38" i="6"/>
  <c r="BW37" i="6"/>
  <c r="BV37" i="6"/>
  <c r="BU37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W33" i="6"/>
  <c r="BV33" i="6"/>
  <c r="BU33" i="6"/>
  <c r="BW32" i="6"/>
  <c r="BV32" i="6"/>
  <c r="BU32" i="6"/>
  <c r="BW31" i="6"/>
  <c r="BV31" i="6"/>
  <c r="BU31" i="6"/>
  <c r="BW30" i="6"/>
  <c r="BV30" i="6"/>
  <c r="BU30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W26" i="6"/>
  <c r="BV26" i="6"/>
  <c r="BU26" i="6"/>
  <c r="BW25" i="6"/>
  <c r="BV25" i="6"/>
  <c r="BU25" i="6"/>
  <c r="BW24" i="6"/>
  <c r="BV24" i="6"/>
  <c r="BU24" i="6"/>
  <c r="BW23" i="6"/>
  <c r="BV23" i="6"/>
  <c r="BU23" i="6"/>
  <c r="BW22" i="6"/>
  <c r="BV22" i="6"/>
  <c r="BU22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W18" i="6"/>
  <c r="BV18" i="6"/>
  <c r="BU18" i="6"/>
  <c r="BW17" i="6"/>
  <c r="BV17" i="6"/>
  <c r="BU17" i="6"/>
  <c r="BW16" i="6"/>
  <c r="BV16" i="6"/>
  <c r="BU16" i="6"/>
  <c r="BW15" i="6"/>
  <c r="BV15" i="6"/>
  <c r="BU15" i="6"/>
  <c r="BW14" i="6"/>
  <c r="BV14" i="6"/>
  <c r="BU14" i="6"/>
  <c r="BW13" i="6"/>
  <c r="BV13" i="6"/>
  <c r="BU13" i="6"/>
  <c r="BW12" i="6"/>
  <c r="BV12" i="6"/>
  <c r="BU12" i="6"/>
  <c r="BW11" i="6"/>
  <c r="BV11" i="6"/>
  <c r="BU11" i="6"/>
  <c r="BW10" i="6"/>
  <c r="BV10" i="6"/>
  <c r="BU10" i="6"/>
  <c r="BW9" i="6"/>
  <c r="BV9" i="6"/>
  <c r="BU9" i="6"/>
  <c r="BU7" i="6"/>
  <c r="BT52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W49" i="5"/>
  <c r="BV49" i="5"/>
  <c r="BU49" i="5"/>
  <c r="BW48" i="5"/>
  <c r="BV48" i="5"/>
  <c r="BU48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W44" i="5"/>
  <c r="BW45" i="5" s="1"/>
  <c r="BV44" i="5"/>
  <c r="BV45" i="5" s="1"/>
  <c r="BU44" i="5"/>
  <c r="BU45" i="5" s="1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W40" i="5"/>
  <c r="BV40" i="5"/>
  <c r="BU40" i="5"/>
  <c r="BW39" i="5"/>
  <c r="BV39" i="5"/>
  <c r="BU39" i="5"/>
  <c r="BW38" i="5"/>
  <c r="BV38" i="5"/>
  <c r="BU38" i="5"/>
  <c r="BW37" i="5"/>
  <c r="BV37" i="5"/>
  <c r="BU37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W33" i="5"/>
  <c r="BV33" i="5"/>
  <c r="BU33" i="5"/>
  <c r="BW32" i="5"/>
  <c r="BV32" i="5"/>
  <c r="BU32" i="5"/>
  <c r="BW31" i="5"/>
  <c r="BV31" i="5"/>
  <c r="BU31" i="5"/>
  <c r="BW30" i="5"/>
  <c r="BV30" i="5"/>
  <c r="BU30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W26" i="5"/>
  <c r="BV26" i="5"/>
  <c r="BU26" i="5"/>
  <c r="BW25" i="5"/>
  <c r="BV25" i="5"/>
  <c r="BU25" i="5"/>
  <c r="BW24" i="5"/>
  <c r="BV24" i="5"/>
  <c r="BU24" i="5"/>
  <c r="BW23" i="5"/>
  <c r="BV23" i="5"/>
  <c r="BU23" i="5"/>
  <c r="BW22" i="5"/>
  <c r="BV22" i="5"/>
  <c r="BU22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W18" i="5"/>
  <c r="BV18" i="5"/>
  <c r="BU18" i="5"/>
  <c r="BW17" i="5"/>
  <c r="BV17" i="5"/>
  <c r="BU17" i="5"/>
  <c r="BW16" i="5"/>
  <c r="BV16" i="5"/>
  <c r="BU16" i="5"/>
  <c r="BW15" i="5"/>
  <c r="BV15" i="5"/>
  <c r="BU15" i="5"/>
  <c r="BW14" i="5"/>
  <c r="BV14" i="5"/>
  <c r="BU14" i="5"/>
  <c r="BW13" i="5"/>
  <c r="BV13" i="5"/>
  <c r="BU13" i="5"/>
  <c r="BW12" i="5"/>
  <c r="BV12" i="5"/>
  <c r="BU12" i="5"/>
  <c r="BW11" i="5"/>
  <c r="BV11" i="5"/>
  <c r="BU11" i="5"/>
  <c r="BW10" i="5"/>
  <c r="BV10" i="5"/>
  <c r="BU10" i="5"/>
  <c r="BW9" i="5"/>
  <c r="BV9" i="5"/>
  <c r="BU9" i="5"/>
  <c r="BU7" i="5"/>
  <c r="H52" i="5" l="1"/>
  <c r="P52" i="5"/>
  <c r="X52" i="5"/>
  <c r="AF52" i="5"/>
  <c r="AN52" i="5"/>
  <c r="AV52" i="5"/>
  <c r="BD52" i="5"/>
  <c r="BL52" i="5"/>
  <c r="BV34" i="5"/>
  <c r="J52" i="6"/>
  <c r="R52" i="6"/>
  <c r="Z52" i="6"/>
  <c r="AH52" i="6"/>
  <c r="AP52" i="6"/>
  <c r="AX52" i="6"/>
  <c r="BF52" i="6"/>
  <c r="BN52" i="6"/>
  <c r="BW27" i="6"/>
  <c r="I52" i="5"/>
  <c r="Q52" i="5"/>
  <c r="Y52" i="5"/>
  <c r="AG52" i="5"/>
  <c r="AO52" i="5"/>
  <c r="AW52" i="5"/>
  <c r="BE52" i="5"/>
  <c r="C52" i="6"/>
  <c r="K52" i="6"/>
  <c r="S52" i="6"/>
  <c r="AA52" i="6"/>
  <c r="AI52" i="6"/>
  <c r="AQ52" i="6"/>
  <c r="AY52" i="6"/>
  <c r="BG52" i="6"/>
  <c r="BO52" i="6"/>
  <c r="D52" i="5"/>
  <c r="L52" i="5"/>
  <c r="T52" i="5"/>
  <c r="AB52" i="5"/>
  <c r="AJ52" i="5"/>
  <c r="AR52" i="5"/>
  <c r="AZ52" i="5"/>
  <c r="BH52" i="5"/>
  <c r="BP52" i="5"/>
  <c r="BU34" i="5"/>
  <c r="BV19" i="6"/>
  <c r="F52" i="6"/>
  <c r="N52" i="6"/>
  <c r="V52" i="6"/>
  <c r="AD52" i="6"/>
  <c r="AL52" i="6"/>
  <c r="AT52" i="6"/>
  <c r="BB52" i="6"/>
  <c r="BJ52" i="6"/>
  <c r="BR52" i="6"/>
  <c r="BW34" i="6"/>
  <c r="BV41" i="6"/>
  <c r="E52" i="5"/>
  <c r="M52" i="5"/>
  <c r="U52" i="5"/>
  <c r="AC52" i="5"/>
  <c r="AK52" i="5"/>
  <c r="AS52" i="5"/>
  <c r="BA52" i="5"/>
  <c r="BI52" i="5"/>
  <c r="BQ52" i="5"/>
  <c r="G52" i="6"/>
  <c r="O52" i="6"/>
  <c r="W52" i="6"/>
  <c r="AE52" i="6"/>
  <c r="AM52" i="6"/>
  <c r="AU52" i="6"/>
  <c r="BC52" i="6"/>
  <c r="BS52" i="6"/>
  <c r="BV50" i="5"/>
  <c r="BV27" i="5"/>
  <c r="BV41" i="5"/>
  <c r="BW19" i="6"/>
  <c r="BW41" i="6"/>
  <c r="BV50" i="6"/>
  <c r="BV19" i="5"/>
  <c r="F52" i="5"/>
  <c r="J52" i="5"/>
  <c r="N52" i="5"/>
  <c r="R52" i="5"/>
  <c r="V52" i="5"/>
  <c r="Z52" i="5"/>
  <c r="AD52" i="5"/>
  <c r="AH52" i="5"/>
  <c r="AL52" i="5"/>
  <c r="AP52" i="5"/>
  <c r="AT52" i="5"/>
  <c r="AX52" i="5"/>
  <c r="BB52" i="5"/>
  <c r="BF52" i="5"/>
  <c r="BJ52" i="5"/>
  <c r="BN52" i="5"/>
  <c r="BR52" i="5"/>
  <c r="BW34" i="5"/>
  <c r="D52" i="6"/>
  <c r="H52" i="6"/>
  <c r="L52" i="6"/>
  <c r="P52" i="6"/>
  <c r="T52" i="6"/>
  <c r="X52" i="6"/>
  <c r="AB52" i="6"/>
  <c r="AF52" i="6"/>
  <c r="AJ52" i="6"/>
  <c r="AN52" i="6"/>
  <c r="AR52" i="6"/>
  <c r="AV52" i="6"/>
  <c r="AZ52" i="6"/>
  <c r="BD52" i="6"/>
  <c r="BH52" i="6"/>
  <c r="BL52" i="6"/>
  <c r="BP52" i="6"/>
  <c r="BU34" i="6"/>
  <c r="C52" i="5"/>
  <c r="G52" i="5"/>
  <c r="K52" i="5"/>
  <c r="O52" i="5"/>
  <c r="S52" i="5"/>
  <c r="W52" i="5"/>
  <c r="AE52" i="5"/>
  <c r="AI52" i="5"/>
  <c r="AM52" i="5"/>
  <c r="AQ52" i="5"/>
  <c r="AU52" i="5"/>
  <c r="AY52" i="5"/>
  <c r="BC52" i="5"/>
  <c r="BG52" i="5"/>
  <c r="BK52" i="5"/>
  <c r="BO52" i="5"/>
  <c r="BS52" i="5"/>
  <c r="BW41" i="5"/>
  <c r="BW50" i="5"/>
  <c r="E52" i="6"/>
  <c r="I52" i="6"/>
  <c r="M52" i="6"/>
  <c r="Q52" i="6"/>
  <c r="U52" i="6"/>
  <c r="Y52" i="6"/>
  <c r="AC52" i="6"/>
  <c r="AG52" i="6"/>
  <c r="AK52" i="6"/>
  <c r="AO52" i="6"/>
  <c r="AS52" i="6"/>
  <c r="AW52" i="6"/>
  <c r="BA52" i="6"/>
  <c r="BE52" i="6"/>
  <c r="BI52" i="6"/>
  <c r="BM52" i="6"/>
  <c r="BQ52" i="6"/>
  <c r="BV27" i="6"/>
  <c r="BV34" i="6"/>
  <c r="BV52" i="6" s="1"/>
  <c r="BU41" i="6"/>
  <c r="BU50" i="5"/>
  <c r="BU50" i="6"/>
  <c r="AA52" i="5"/>
  <c r="BU27" i="5"/>
  <c r="BU41" i="5"/>
  <c r="BK52" i="6"/>
  <c r="BU27" i="6"/>
  <c r="BU19" i="6"/>
  <c r="BU19" i="5"/>
  <c r="BM52" i="5"/>
  <c r="BW19" i="5"/>
  <c r="BW27" i="5"/>
  <c r="BT52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W49" i="4"/>
  <c r="BV49" i="4"/>
  <c r="BU49" i="4"/>
  <c r="BW48" i="4"/>
  <c r="BV48" i="4"/>
  <c r="BU48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W44" i="4"/>
  <c r="BW45" i="4" s="1"/>
  <c r="BV44" i="4"/>
  <c r="BV45" i="4" s="1"/>
  <c r="BU44" i="4"/>
  <c r="BU45" i="4" s="1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W40" i="4"/>
  <c r="BV40" i="4"/>
  <c r="BU40" i="4"/>
  <c r="BW39" i="4"/>
  <c r="BV39" i="4"/>
  <c r="BU39" i="4"/>
  <c r="BW38" i="4"/>
  <c r="BV38" i="4"/>
  <c r="BU38" i="4"/>
  <c r="BW37" i="4"/>
  <c r="BV37" i="4"/>
  <c r="BU37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W33" i="4"/>
  <c r="BV33" i="4"/>
  <c r="BU33" i="4"/>
  <c r="BW32" i="4"/>
  <c r="BV32" i="4"/>
  <c r="BU32" i="4"/>
  <c r="BW31" i="4"/>
  <c r="BV31" i="4"/>
  <c r="BU31" i="4"/>
  <c r="BW30" i="4"/>
  <c r="BV30" i="4"/>
  <c r="BU30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W26" i="4"/>
  <c r="BV26" i="4"/>
  <c r="BU26" i="4"/>
  <c r="BW25" i="4"/>
  <c r="BV25" i="4"/>
  <c r="BU25" i="4"/>
  <c r="BW24" i="4"/>
  <c r="BV24" i="4"/>
  <c r="BU24" i="4"/>
  <c r="BW23" i="4"/>
  <c r="BV23" i="4"/>
  <c r="BU23" i="4"/>
  <c r="BW22" i="4"/>
  <c r="BV22" i="4"/>
  <c r="BU22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W18" i="4"/>
  <c r="BV18" i="4"/>
  <c r="BU18" i="4"/>
  <c r="BW17" i="4"/>
  <c r="BV17" i="4"/>
  <c r="BU17" i="4"/>
  <c r="BW16" i="4"/>
  <c r="BV16" i="4"/>
  <c r="BU16" i="4"/>
  <c r="BW15" i="4"/>
  <c r="BV15" i="4"/>
  <c r="BU15" i="4"/>
  <c r="BW14" i="4"/>
  <c r="BV14" i="4"/>
  <c r="BU14" i="4"/>
  <c r="BW13" i="4"/>
  <c r="BV13" i="4"/>
  <c r="BU13" i="4"/>
  <c r="BW12" i="4"/>
  <c r="BV12" i="4"/>
  <c r="BU12" i="4"/>
  <c r="BW11" i="4"/>
  <c r="BV11" i="4"/>
  <c r="BU11" i="4"/>
  <c r="BW10" i="4"/>
  <c r="BV10" i="4"/>
  <c r="BU10" i="4"/>
  <c r="BW9" i="4"/>
  <c r="BV9" i="4"/>
  <c r="BU9" i="4"/>
  <c r="BU7" i="4"/>
  <c r="C55" i="3"/>
  <c r="C51" i="3"/>
  <c r="C48" i="3"/>
  <c r="C42" i="3"/>
  <c r="C36" i="3"/>
  <c r="C29" i="3"/>
  <c r="C22" i="3"/>
  <c r="C15" i="3"/>
  <c r="C55" i="2"/>
  <c r="C51" i="2"/>
  <c r="C48" i="2"/>
  <c r="C42" i="2"/>
  <c r="C36" i="2"/>
  <c r="C29" i="2"/>
  <c r="C22" i="2"/>
  <c r="C15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I52" i="4" l="1"/>
  <c r="Q52" i="4"/>
  <c r="Y52" i="4"/>
  <c r="AG52" i="4"/>
  <c r="AO52" i="4"/>
  <c r="AW52" i="4"/>
  <c r="BE52" i="4"/>
  <c r="BV50" i="4"/>
  <c r="BV52" i="5"/>
  <c r="BF52" i="4"/>
  <c r="J52" i="4"/>
  <c r="AP52" i="4"/>
  <c r="BN52" i="4"/>
  <c r="AH52" i="4"/>
  <c r="M52" i="4"/>
  <c r="U52" i="4"/>
  <c r="AK52" i="4"/>
  <c r="AS52" i="4"/>
  <c r="BA52" i="4"/>
  <c r="BI52" i="4"/>
  <c r="BQ52" i="4"/>
  <c r="BV34" i="4"/>
  <c r="R52" i="4"/>
  <c r="AX52" i="4"/>
  <c r="F52" i="4"/>
  <c r="N52" i="4"/>
  <c r="V52" i="4"/>
  <c r="AD52" i="4"/>
  <c r="AL52" i="4"/>
  <c r="AT52" i="4"/>
  <c r="BB52" i="4"/>
  <c r="BJ52" i="4"/>
  <c r="BR52" i="4"/>
  <c r="BW52" i="6"/>
  <c r="C52" i="4"/>
  <c r="G52" i="4"/>
  <c r="K52" i="4"/>
  <c r="O52" i="4"/>
  <c r="S52" i="4"/>
  <c r="W52" i="4"/>
  <c r="AA52" i="4"/>
  <c r="AE52" i="4"/>
  <c r="AI52" i="4"/>
  <c r="AM52" i="4"/>
  <c r="AQ52" i="4"/>
  <c r="AU52" i="4"/>
  <c r="AY52" i="4"/>
  <c r="BC52" i="4"/>
  <c r="BG52" i="4"/>
  <c r="BO52" i="4"/>
  <c r="BW34" i="4"/>
  <c r="D52" i="4"/>
  <c r="H52" i="4"/>
  <c r="L52" i="4"/>
  <c r="P52" i="4"/>
  <c r="T52" i="4"/>
  <c r="AB52" i="4"/>
  <c r="AF52" i="4"/>
  <c r="AJ52" i="4"/>
  <c r="AN52" i="4"/>
  <c r="AR52" i="4"/>
  <c r="AV52" i="4"/>
  <c r="AZ52" i="4"/>
  <c r="BD52" i="4"/>
  <c r="BH52" i="4"/>
  <c r="BL52" i="4"/>
  <c r="BP52" i="4"/>
  <c r="BU34" i="4"/>
  <c r="BW52" i="5"/>
  <c r="E52" i="4"/>
  <c r="BW41" i="4"/>
  <c r="BU52" i="6"/>
  <c r="C56" i="2"/>
  <c r="C57" i="2" s="1"/>
  <c r="BU52" i="5"/>
  <c r="BK52" i="4"/>
  <c r="AC52" i="4"/>
  <c r="Z52" i="4"/>
  <c r="X52" i="4"/>
  <c r="BU50" i="4"/>
  <c r="BS52" i="4"/>
  <c r="BW50" i="4"/>
  <c r="BV41" i="4"/>
  <c r="BM52" i="4"/>
  <c r="BU41" i="4"/>
  <c r="BU27" i="4"/>
  <c r="BW27" i="4"/>
  <c r="BV27" i="4"/>
  <c r="BW19" i="4"/>
  <c r="BU19" i="4"/>
  <c r="BV19" i="4"/>
  <c r="C56" i="3"/>
  <c r="C57" i="3" s="1"/>
  <c r="D56" i="1"/>
  <c r="C56" i="1"/>
  <c r="C57" i="1" s="1"/>
  <c r="BV52" i="4" l="1"/>
  <c r="BU52" i="4"/>
  <c r="BW52" i="4"/>
</calcChain>
</file>

<file path=xl/sharedStrings.xml><?xml version="1.0" encoding="utf-8"?>
<sst xmlns="http://schemas.openxmlformats.org/spreadsheetml/2006/main" count="627" uniqueCount="139">
  <si>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</si>
  <si>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</si>
  <si>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</si>
  <si>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</si>
  <si>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</si>
  <si>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</si>
  <si>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</si>
  <si>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</si>
  <si>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</si>
  <si>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</si>
  <si>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</si>
  <si>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</si>
  <si>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</si>
  <si>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</si>
  <si>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</si>
  <si>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</si>
  <si>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</si>
  <si>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</si>
  <si>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</si>
  <si>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</si>
  <si>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</si>
  <si>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</si>
  <si>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</si>
  <si>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</si>
  <si>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</si>
  <si>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</si>
  <si>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</si>
  <si>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</si>
  <si>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</si>
  <si>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</si>
  <si>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</si>
  <si>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</si>
  <si>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</si>
  <si>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</si>
  <si>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</si>
  <si>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</si>
  <si>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</si>
  <si>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</si>
  <si>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</si>
  <si>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</si>
  <si>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</si>
  <si>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</si>
  <si>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</si>
  <si>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</si>
  <si>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</si>
  <si>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</si>
  <si>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</si>
  <si>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</si>
  <si>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</si>
  <si>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</si>
  <si>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</si>
  <si>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</si>
  <si>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</si>
  <si>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</si>
  <si>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</si>
  <si>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</si>
  <si>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</si>
  <si>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</si>
  <si>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</si>
  <si>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</si>
  <si>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</si>
  <si>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</si>
  <si>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</si>
  <si>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</si>
  <si>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</si>
  <si>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</si>
  <si>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</si>
  <si>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</si>
  <si>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</si>
  <si>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</si>
  <si>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</si>
  <si>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</si>
  <si>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</si>
  <si>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</si>
  <si>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</si>
  <si>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</si>
  <si>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</si>
  <si>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</si>
  <si>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</si>
  <si>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</si>
  <si>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</si>
  <si>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</si>
  <si>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</si>
  <si>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</si>
  <si>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</si>
  <si>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</si>
  <si>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</si>
  <si>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</si>
  <si>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</si>
  <si>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</si>
  <si>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</si>
  <si>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</si>
  <si>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</si>
  <si>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</si>
  <si>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</si>
  <si>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</si>
  <si>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</si>
  <si>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</si>
  <si>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</si>
  <si>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</si>
  <si>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</si>
  <si>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</si>
  <si>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</si>
  <si>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</si>
  <si>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</si>
  <si>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</si>
  <si>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</si>
  <si>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</si>
  <si>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</si>
  <si>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</si>
  <si>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</si>
  <si>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</si>
  <si>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</si>
  <si>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</si>
  <si>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</si>
  <si>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</si>
  <si>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</si>
  <si>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</si>
  <si>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</si>
  <si>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</si>
  <si>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</si>
  <si>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</si>
  <si>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</si>
  <si>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</si>
  <si>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</si>
  <si>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</si>
  <si>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</si>
  <si>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</si>
  <si>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</si>
  <si>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</si>
  <si>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</si>
  <si>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</si>
  <si>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</si>
  <si>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</si>
  <si>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</si>
  <si>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SPESE</t>
  </si>
  <si>
    <t>DATI PREVISIONALI 2022</t>
  </si>
  <si>
    <t>DATI PREVISIONALI 2023</t>
  </si>
  <si>
    <t>DATI PREVISIONALI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</si>
</sst>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1" fillId="0" borderId="0" xfId="0" applyFont="1"/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topLeftCell="A13" workbookViewId="0">
      <selection activeCell="D4" sqref="D4:D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136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1900</v>
      </c>
      <c r="D4" s="7"/>
    </row>
    <row r="5" spans="1:4" x14ac:dyDescent="0.25">
      <c r="A5" s="8"/>
      <c r="B5" s="9" t="s">
        <v>5</v>
      </c>
      <c r="C5" s="10">
        <v>27390.28</v>
      </c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>
        <v>724478.51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507500</v>
      </c>
      <c r="D9" s="21">
        <v>473651.85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111600</v>
      </c>
      <c r="D13" s="21">
        <v>111600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619100</v>
      </c>
      <c r="D15" s="29">
        <f>D9+D10+D11+D12+D13+D14</f>
        <v>585251.85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61520</v>
      </c>
      <c r="D17" s="21">
        <v>66301.52</v>
      </c>
    </row>
    <row r="18" spans="1:4" x14ac:dyDescent="0.25">
      <c r="A18" s="19">
        <v>20102</v>
      </c>
      <c r="B18" s="20" t="s">
        <v>20</v>
      </c>
      <c r="C18" s="10">
        <v>0</v>
      </c>
      <c r="D18" s="30">
        <v>0</v>
      </c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61520</v>
      </c>
      <c r="D22" s="29">
        <f>D17+D18+D19+D20+D21</f>
        <v>66301.52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168380</v>
      </c>
      <c r="D24" s="21">
        <v>174080</v>
      </c>
    </row>
    <row r="25" spans="1:4" x14ac:dyDescent="0.25">
      <c r="A25" s="19">
        <v>30200</v>
      </c>
      <c r="B25" s="20" t="s">
        <v>28</v>
      </c>
      <c r="C25" s="10">
        <v>1000</v>
      </c>
      <c r="D25" s="21">
        <v>1000</v>
      </c>
    </row>
    <row r="26" spans="1:4" x14ac:dyDescent="0.25">
      <c r="A26" s="19">
        <v>30300</v>
      </c>
      <c r="B26" s="20" t="s">
        <v>29</v>
      </c>
      <c r="C26" s="10">
        <v>50</v>
      </c>
      <c r="D26" s="21">
        <v>50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10950</v>
      </c>
      <c r="D28" s="30">
        <v>10950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180380</v>
      </c>
      <c r="D29" s="29">
        <f>D24+D25+D26+D27+D28</f>
        <v>186080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110000</v>
      </c>
      <c r="D32" s="31">
        <v>110000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18000</v>
      </c>
      <c r="D35" s="30">
        <v>18000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128000</v>
      </c>
      <c r="D36" s="29">
        <f>D31+D32+D33+D34+D35</f>
        <v>128000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>
        <v>198000</v>
      </c>
    </row>
    <row r="54" spans="1:4" x14ac:dyDescent="0.25">
      <c r="A54" s="19">
        <v>90200</v>
      </c>
      <c r="B54" s="20" t="s">
        <v>62</v>
      </c>
      <c r="C54" s="37">
        <v>102000</v>
      </c>
      <c r="D54" s="39">
        <v>102000</v>
      </c>
    </row>
    <row r="55" spans="1:4" ht="15.75" thickBot="1" x14ac:dyDescent="0.3">
      <c r="A55" s="33">
        <v>90000</v>
      </c>
      <c r="B55" s="27" t="s">
        <v>63</v>
      </c>
      <c r="C55" s="28">
        <f>C53+C54</f>
        <v>300000</v>
      </c>
      <c r="D55" s="29">
        <f>D53+D54</f>
        <v>300000</v>
      </c>
    </row>
    <row r="56" spans="1:4" ht="16.5" thickTop="1" thickBot="1" x14ac:dyDescent="0.3">
      <c r="A56" s="86" t="s">
        <v>64</v>
      </c>
      <c r="B56" s="87"/>
      <c r="C56" s="40">
        <f>C15+C22+C29+C36+C42+C48+C51+C55</f>
        <v>1289000</v>
      </c>
      <c r="D56" s="41">
        <f>D15+D22+D29+D36+D42+D48+D51+D55</f>
        <v>1265633.3700000001</v>
      </c>
    </row>
    <row r="57" spans="1:4" ht="16.5" thickTop="1" thickBot="1" x14ac:dyDescent="0.3">
      <c r="A57" s="86" t="s">
        <v>65</v>
      </c>
      <c r="B57" s="87"/>
      <c r="C57" s="40">
        <f>C56+C4+C5+C6+C7</f>
        <v>1318290.28</v>
      </c>
      <c r="D57" s="41">
        <f>D56+D7</f>
        <v>1990111.8800000001</v>
      </c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opLeftCell="A25" workbookViewId="0">
      <selection activeCell="C55" sqref="C5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137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507500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113250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620750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58700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58700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76100</v>
      </c>
      <c r="D24" s="21"/>
    </row>
    <row r="25" spans="1:4" x14ac:dyDescent="0.25">
      <c r="A25" s="19">
        <v>30200</v>
      </c>
      <c r="B25" s="20" t="s">
        <v>28</v>
      </c>
      <c r="C25" s="10">
        <v>1000</v>
      </c>
      <c r="D25" s="21"/>
    </row>
    <row r="26" spans="1:4" x14ac:dyDescent="0.25">
      <c r="A26" s="19">
        <v>30300</v>
      </c>
      <c r="B26" s="20" t="s">
        <v>29</v>
      </c>
      <c r="C26" s="10">
        <v>50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10757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87907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>
        <v>55000</v>
      </c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16000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71000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/>
    </row>
    <row r="54" spans="1:4" x14ac:dyDescent="0.25">
      <c r="A54" s="19">
        <v>90200</v>
      </c>
      <c r="B54" s="20" t="s">
        <v>62</v>
      </c>
      <c r="C54" s="37">
        <v>102000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300000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1138357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1138357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31" workbookViewId="0">
      <selection activeCell="C36" sqref="C36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138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507500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115600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623100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53900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53900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76400</v>
      </c>
      <c r="D24" s="21"/>
    </row>
    <row r="25" spans="1:4" x14ac:dyDescent="0.25">
      <c r="A25" s="19">
        <v>30200</v>
      </c>
      <c r="B25" s="20" t="s">
        <v>28</v>
      </c>
      <c r="C25" s="10">
        <v>1000</v>
      </c>
      <c r="D25" s="21"/>
    </row>
    <row r="26" spans="1:4" x14ac:dyDescent="0.25">
      <c r="A26" s="19">
        <v>30300</v>
      </c>
      <c r="B26" s="20" t="s">
        <v>29</v>
      </c>
      <c r="C26" s="10">
        <v>50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10919.37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88369.37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>
        <v>50000</v>
      </c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16000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66000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/>
    </row>
    <row r="54" spans="1:4" x14ac:dyDescent="0.25">
      <c r="A54" s="19">
        <v>90200</v>
      </c>
      <c r="B54" s="20" t="s">
        <v>62</v>
      </c>
      <c r="C54" s="37">
        <v>102000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300000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1131369.3700000001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1131369.3700000001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53"/>
  <sheetViews>
    <sheetView topLeftCell="BB25" workbookViewId="0">
      <selection activeCell="O11" sqref="O11:O15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136</v>
      </c>
    </row>
    <row r="3" spans="1:75" ht="15.75" thickTop="1" x14ac:dyDescent="0.25">
      <c r="A3" s="91" t="s">
        <v>67</v>
      </c>
      <c r="B3" s="92"/>
      <c r="C3" s="88">
        <v>1</v>
      </c>
      <c r="D3" s="89"/>
      <c r="E3" s="90"/>
      <c r="F3" s="89">
        <v>2</v>
      </c>
      <c r="G3" s="89"/>
      <c r="H3" s="90"/>
      <c r="I3" s="88">
        <v>3</v>
      </c>
      <c r="J3" s="89"/>
      <c r="K3" s="90"/>
      <c r="L3" s="88">
        <v>4</v>
      </c>
      <c r="M3" s="89"/>
      <c r="N3" s="90"/>
      <c r="O3" s="88">
        <v>5</v>
      </c>
      <c r="P3" s="89"/>
      <c r="Q3" s="90"/>
      <c r="R3" s="88">
        <v>6</v>
      </c>
      <c r="S3" s="89"/>
      <c r="T3" s="90"/>
      <c r="U3" s="88">
        <v>7</v>
      </c>
      <c r="V3" s="89"/>
      <c r="W3" s="90"/>
      <c r="X3" s="88">
        <v>8</v>
      </c>
      <c r="Y3" s="89"/>
      <c r="Z3" s="90"/>
      <c r="AA3" s="88">
        <v>9</v>
      </c>
      <c r="AB3" s="89"/>
      <c r="AC3" s="90"/>
      <c r="AD3" s="88">
        <v>10</v>
      </c>
      <c r="AE3" s="89"/>
      <c r="AF3" s="90"/>
      <c r="AG3" s="88">
        <v>11</v>
      </c>
      <c r="AH3" s="89"/>
      <c r="AI3" s="90"/>
      <c r="AJ3" s="88">
        <v>12</v>
      </c>
      <c r="AK3" s="89"/>
      <c r="AL3" s="90"/>
      <c r="AM3" s="88">
        <v>13</v>
      </c>
      <c r="AN3" s="89"/>
      <c r="AO3" s="90"/>
      <c r="AP3" s="88">
        <v>14</v>
      </c>
      <c r="AQ3" s="89"/>
      <c r="AR3" s="90"/>
      <c r="AS3" s="88">
        <v>15</v>
      </c>
      <c r="AT3" s="89"/>
      <c r="AU3" s="90"/>
      <c r="AV3" s="88">
        <v>16</v>
      </c>
      <c r="AW3" s="89"/>
      <c r="AX3" s="90"/>
      <c r="AY3" s="88">
        <v>17</v>
      </c>
      <c r="AZ3" s="89"/>
      <c r="BA3" s="90"/>
      <c r="BB3" s="88">
        <v>18</v>
      </c>
      <c r="BC3" s="89"/>
      <c r="BD3" s="90"/>
      <c r="BE3" s="88">
        <v>19</v>
      </c>
      <c r="BF3" s="89"/>
      <c r="BG3" s="90"/>
      <c r="BH3" s="88">
        <v>20</v>
      </c>
      <c r="BI3" s="89"/>
      <c r="BJ3" s="90"/>
      <c r="BK3" s="88">
        <v>50</v>
      </c>
      <c r="BL3" s="89"/>
      <c r="BM3" s="90"/>
      <c r="BN3" s="88">
        <v>60</v>
      </c>
      <c r="BO3" s="89"/>
      <c r="BP3" s="90"/>
      <c r="BQ3" s="88">
        <v>99</v>
      </c>
      <c r="BR3" s="89"/>
      <c r="BS3" s="90"/>
      <c r="BT3" s="100" t="s">
        <v>68</v>
      </c>
      <c r="BU3" s="102" t="s">
        <v>69</v>
      </c>
      <c r="BV3" s="103"/>
      <c r="BW3" s="104"/>
    </row>
    <row r="4" spans="1:75" ht="30.6" customHeight="1" x14ac:dyDescent="0.25">
      <c r="A4" s="93"/>
      <c r="B4" s="94"/>
      <c r="C4" s="97" t="s">
        <v>70</v>
      </c>
      <c r="D4" s="98"/>
      <c r="E4" s="99"/>
      <c r="F4" s="98" t="s">
        <v>71</v>
      </c>
      <c r="G4" s="98"/>
      <c r="H4" s="99"/>
      <c r="I4" s="97" t="s">
        <v>72</v>
      </c>
      <c r="J4" s="98"/>
      <c r="K4" s="99"/>
      <c r="L4" s="97" t="s">
        <v>73</v>
      </c>
      <c r="M4" s="98"/>
      <c r="N4" s="99"/>
      <c r="O4" s="97" t="s">
        <v>74</v>
      </c>
      <c r="P4" s="98"/>
      <c r="Q4" s="99"/>
      <c r="R4" s="97" t="s">
        <v>75</v>
      </c>
      <c r="S4" s="98"/>
      <c r="T4" s="99"/>
      <c r="U4" s="97" t="s">
        <v>76</v>
      </c>
      <c r="V4" s="98"/>
      <c r="W4" s="99"/>
      <c r="X4" s="97" t="s">
        <v>77</v>
      </c>
      <c r="Y4" s="98"/>
      <c r="Z4" s="99"/>
      <c r="AA4" s="97" t="s">
        <v>78</v>
      </c>
      <c r="AB4" s="98"/>
      <c r="AC4" s="99"/>
      <c r="AD4" s="97" t="s">
        <v>79</v>
      </c>
      <c r="AE4" s="98"/>
      <c r="AF4" s="99"/>
      <c r="AG4" s="97" t="s">
        <v>80</v>
      </c>
      <c r="AH4" s="98"/>
      <c r="AI4" s="99"/>
      <c r="AJ4" s="97" t="s">
        <v>81</v>
      </c>
      <c r="AK4" s="98"/>
      <c r="AL4" s="99"/>
      <c r="AM4" s="97" t="s">
        <v>82</v>
      </c>
      <c r="AN4" s="98"/>
      <c r="AO4" s="99"/>
      <c r="AP4" s="97" t="s">
        <v>83</v>
      </c>
      <c r="AQ4" s="98"/>
      <c r="AR4" s="99"/>
      <c r="AS4" s="97" t="s">
        <v>84</v>
      </c>
      <c r="AT4" s="98"/>
      <c r="AU4" s="99"/>
      <c r="AV4" s="97" t="s">
        <v>85</v>
      </c>
      <c r="AW4" s="98"/>
      <c r="AX4" s="99"/>
      <c r="AY4" s="97" t="s">
        <v>86</v>
      </c>
      <c r="AZ4" s="98"/>
      <c r="BA4" s="99"/>
      <c r="BB4" s="97" t="s">
        <v>87</v>
      </c>
      <c r="BC4" s="98"/>
      <c r="BD4" s="99"/>
      <c r="BE4" s="97" t="s">
        <v>88</v>
      </c>
      <c r="BF4" s="98"/>
      <c r="BG4" s="99"/>
      <c r="BH4" s="97" t="s">
        <v>89</v>
      </c>
      <c r="BI4" s="98"/>
      <c r="BJ4" s="99"/>
      <c r="BK4" s="97" t="s">
        <v>90</v>
      </c>
      <c r="BL4" s="98"/>
      <c r="BM4" s="99"/>
      <c r="BN4" s="97" t="s">
        <v>91</v>
      </c>
      <c r="BO4" s="98"/>
      <c r="BP4" s="99"/>
      <c r="BQ4" s="97" t="s">
        <v>92</v>
      </c>
      <c r="BR4" s="98"/>
      <c r="BS4" s="99"/>
      <c r="BT4" s="101"/>
      <c r="BU4" s="105"/>
      <c r="BV4" s="106"/>
      <c r="BW4" s="107"/>
    </row>
    <row r="5" spans="1:75" ht="21" customHeight="1" x14ac:dyDescent="0.25">
      <c r="A5" s="93"/>
      <c r="B5" s="94"/>
      <c r="C5" s="108" t="s">
        <v>93</v>
      </c>
      <c r="D5" s="109"/>
      <c r="E5" s="43" t="s">
        <v>94</v>
      </c>
      <c r="F5" s="112" t="s">
        <v>93</v>
      </c>
      <c r="G5" s="109"/>
      <c r="H5" s="43" t="s">
        <v>94</v>
      </c>
      <c r="I5" s="108" t="s">
        <v>93</v>
      </c>
      <c r="J5" s="109"/>
      <c r="K5" s="43" t="s">
        <v>94</v>
      </c>
      <c r="L5" s="108" t="s">
        <v>93</v>
      </c>
      <c r="M5" s="109"/>
      <c r="N5" s="43" t="s">
        <v>94</v>
      </c>
      <c r="O5" s="108" t="s">
        <v>93</v>
      </c>
      <c r="P5" s="109"/>
      <c r="Q5" s="43" t="s">
        <v>94</v>
      </c>
      <c r="R5" s="108" t="s">
        <v>93</v>
      </c>
      <c r="S5" s="109"/>
      <c r="T5" s="43" t="s">
        <v>94</v>
      </c>
      <c r="U5" s="108" t="s">
        <v>93</v>
      </c>
      <c r="V5" s="109"/>
      <c r="W5" s="43" t="s">
        <v>94</v>
      </c>
      <c r="X5" s="108" t="s">
        <v>93</v>
      </c>
      <c r="Y5" s="109"/>
      <c r="Z5" s="43" t="s">
        <v>94</v>
      </c>
      <c r="AA5" s="108" t="s">
        <v>93</v>
      </c>
      <c r="AB5" s="109"/>
      <c r="AC5" s="43" t="s">
        <v>94</v>
      </c>
      <c r="AD5" s="108" t="s">
        <v>93</v>
      </c>
      <c r="AE5" s="109"/>
      <c r="AF5" s="43" t="s">
        <v>94</v>
      </c>
      <c r="AG5" s="108" t="s">
        <v>93</v>
      </c>
      <c r="AH5" s="109"/>
      <c r="AI5" s="43" t="s">
        <v>94</v>
      </c>
      <c r="AJ5" s="108" t="s">
        <v>93</v>
      </c>
      <c r="AK5" s="109"/>
      <c r="AL5" s="43" t="s">
        <v>94</v>
      </c>
      <c r="AM5" s="108" t="s">
        <v>93</v>
      </c>
      <c r="AN5" s="109"/>
      <c r="AO5" s="43" t="s">
        <v>94</v>
      </c>
      <c r="AP5" s="108" t="s">
        <v>93</v>
      </c>
      <c r="AQ5" s="109"/>
      <c r="AR5" s="43" t="s">
        <v>94</v>
      </c>
      <c r="AS5" s="108" t="s">
        <v>93</v>
      </c>
      <c r="AT5" s="109"/>
      <c r="AU5" s="43" t="s">
        <v>94</v>
      </c>
      <c r="AV5" s="108" t="s">
        <v>93</v>
      </c>
      <c r="AW5" s="109"/>
      <c r="AX5" s="43" t="s">
        <v>94</v>
      </c>
      <c r="AY5" s="108" t="s">
        <v>93</v>
      </c>
      <c r="AZ5" s="109"/>
      <c r="BA5" s="43" t="s">
        <v>94</v>
      </c>
      <c r="BB5" s="108" t="s">
        <v>93</v>
      </c>
      <c r="BC5" s="109"/>
      <c r="BD5" s="43" t="s">
        <v>94</v>
      </c>
      <c r="BE5" s="108" t="s">
        <v>93</v>
      </c>
      <c r="BF5" s="109"/>
      <c r="BG5" s="43" t="s">
        <v>94</v>
      </c>
      <c r="BH5" s="108" t="s">
        <v>93</v>
      </c>
      <c r="BI5" s="109"/>
      <c r="BJ5" s="43" t="s">
        <v>94</v>
      </c>
      <c r="BK5" s="108" t="s">
        <v>93</v>
      </c>
      <c r="BL5" s="109"/>
      <c r="BM5" s="43" t="s">
        <v>94</v>
      </c>
      <c r="BN5" s="108" t="s">
        <v>93</v>
      </c>
      <c r="BO5" s="109"/>
      <c r="BP5" s="43" t="s">
        <v>94</v>
      </c>
      <c r="BQ5" s="108" t="s">
        <v>93</v>
      </c>
      <c r="BR5" s="109"/>
      <c r="BS5" s="43" t="s">
        <v>94</v>
      </c>
      <c r="BT5" s="44" t="s">
        <v>93</v>
      </c>
      <c r="BU5" s="108" t="s">
        <v>93</v>
      </c>
      <c r="BV5" s="109"/>
      <c r="BW5" s="43" t="s">
        <v>94</v>
      </c>
    </row>
    <row r="6" spans="1:75" ht="36.6" customHeight="1" thickBot="1" x14ac:dyDescent="0.3">
      <c r="A6" s="95"/>
      <c r="B6" s="96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143150</v>
      </c>
      <c r="D9" s="70"/>
      <c r="E9" s="71">
        <v>143150</v>
      </c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143150</v>
      </c>
      <c r="BV9" s="57">
        <f t="shared" si="0"/>
        <v>0</v>
      </c>
      <c r="BW9" s="59">
        <f t="shared" si="0"/>
        <v>143150</v>
      </c>
    </row>
    <row r="10" spans="1:75" x14ac:dyDescent="0.25">
      <c r="A10" s="19">
        <v>102</v>
      </c>
      <c r="B10" s="68" t="s">
        <v>99</v>
      </c>
      <c r="C10" s="69">
        <v>11850</v>
      </c>
      <c r="D10" s="70"/>
      <c r="E10" s="71">
        <v>11881.22</v>
      </c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11850</v>
      </c>
      <c r="BV10" s="57">
        <f t="shared" si="0"/>
        <v>0</v>
      </c>
      <c r="BW10" s="59">
        <f t="shared" si="0"/>
        <v>11881.22</v>
      </c>
    </row>
    <row r="11" spans="1:75" x14ac:dyDescent="0.25">
      <c r="A11" s="19">
        <v>103</v>
      </c>
      <c r="B11" s="68" t="s">
        <v>100</v>
      </c>
      <c r="C11" s="69">
        <v>160650</v>
      </c>
      <c r="D11" s="70"/>
      <c r="E11" s="71">
        <v>190818.47</v>
      </c>
      <c r="F11" s="69"/>
      <c r="G11" s="70"/>
      <c r="H11" s="71"/>
      <c r="I11" s="72"/>
      <c r="J11" s="70"/>
      <c r="K11" s="73"/>
      <c r="L11" s="74">
        <v>7500</v>
      </c>
      <c r="M11" s="70"/>
      <c r="N11" s="71">
        <v>7575.09</v>
      </c>
      <c r="O11" s="74">
        <v>600</v>
      </c>
      <c r="P11" s="70"/>
      <c r="Q11" s="71">
        <v>600</v>
      </c>
      <c r="R11" s="74">
        <v>1500</v>
      </c>
      <c r="S11" s="70"/>
      <c r="T11" s="71">
        <v>2964</v>
      </c>
      <c r="U11" s="74"/>
      <c r="V11" s="70"/>
      <c r="W11" s="71"/>
      <c r="X11" s="74"/>
      <c r="Y11" s="70"/>
      <c r="Z11" s="71"/>
      <c r="AA11" s="74">
        <v>130000</v>
      </c>
      <c r="AB11" s="70"/>
      <c r="AC11" s="71">
        <v>143133.69</v>
      </c>
      <c r="AD11" s="74">
        <v>60400</v>
      </c>
      <c r="AE11" s="70"/>
      <c r="AF11" s="71">
        <v>66893.62</v>
      </c>
      <c r="AG11" s="74"/>
      <c r="AH11" s="70"/>
      <c r="AI11" s="71"/>
      <c r="AJ11" s="74">
        <v>7000</v>
      </c>
      <c r="AK11" s="70"/>
      <c r="AL11" s="71">
        <v>7857.66</v>
      </c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1000</v>
      </c>
      <c r="AW11" s="70"/>
      <c r="AX11" s="71">
        <v>1000</v>
      </c>
      <c r="AY11" s="74">
        <v>5800</v>
      </c>
      <c r="AZ11" s="70"/>
      <c r="BA11" s="71">
        <v>5800</v>
      </c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374450</v>
      </c>
      <c r="BV11" s="57">
        <f t="shared" si="0"/>
        <v>0</v>
      </c>
      <c r="BW11" s="59">
        <f t="shared" si="0"/>
        <v>426642.52999999997</v>
      </c>
    </row>
    <row r="12" spans="1:75" x14ac:dyDescent="0.25">
      <c r="A12" s="19">
        <v>104</v>
      </c>
      <c r="B12" s="68" t="s">
        <v>18</v>
      </c>
      <c r="C12" s="69">
        <v>38050</v>
      </c>
      <c r="D12" s="70"/>
      <c r="E12" s="71">
        <v>39964.370000000003</v>
      </c>
      <c r="F12" s="69"/>
      <c r="G12" s="70"/>
      <c r="H12" s="71"/>
      <c r="I12" s="72">
        <v>18700</v>
      </c>
      <c r="J12" s="70"/>
      <c r="K12" s="73">
        <v>19313.22</v>
      </c>
      <c r="L12" s="74">
        <v>13100</v>
      </c>
      <c r="M12" s="70"/>
      <c r="N12" s="71">
        <v>13100</v>
      </c>
      <c r="O12" s="74">
        <v>2550</v>
      </c>
      <c r="P12" s="70"/>
      <c r="Q12" s="71">
        <v>2550</v>
      </c>
      <c r="R12" s="74"/>
      <c r="S12" s="70"/>
      <c r="T12" s="71"/>
      <c r="U12" s="74"/>
      <c r="V12" s="70"/>
      <c r="W12" s="71"/>
      <c r="X12" s="74"/>
      <c r="Y12" s="70"/>
      <c r="Z12" s="71"/>
      <c r="AA12" s="74">
        <v>8900</v>
      </c>
      <c r="AB12" s="70"/>
      <c r="AC12" s="71">
        <v>9955.3799999999992</v>
      </c>
      <c r="AD12" s="74">
        <v>4000</v>
      </c>
      <c r="AE12" s="70"/>
      <c r="AF12" s="71">
        <v>4000</v>
      </c>
      <c r="AG12" s="74">
        <v>500</v>
      </c>
      <c r="AH12" s="70"/>
      <c r="AI12" s="71">
        <v>500</v>
      </c>
      <c r="AJ12" s="74">
        <v>63700</v>
      </c>
      <c r="AK12" s="70"/>
      <c r="AL12" s="71">
        <v>65510.59</v>
      </c>
      <c r="AM12" s="74"/>
      <c r="AN12" s="70"/>
      <c r="AO12" s="71"/>
      <c r="AP12" s="74">
        <v>2200</v>
      </c>
      <c r="AQ12" s="70"/>
      <c r="AR12" s="71">
        <v>4200</v>
      </c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151700</v>
      </c>
      <c r="BV12" s="57">
        <f t="shared" si="0"/>
        <v>0</v>
      </c>
      <c r="BW12" s="59">
        <f t="shared" si="0"/>
        <v>159093.56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4650</v>
      </c>
      <c r="P15" s="70"/>
      <c r="Q15" s="73">
        <v>4650</v>
      </c>
      <c r="R15" s="74"/>
      <c r="S15" s="70"/>
      <c r="T15" s="71"/>
      <c r="U15" s="74"/>
      <c r="V15" s="70"/>
      <c r="W15" s="71"/>
      <c r="X15" s="72"/>
      <c r="Y15" s="70"/>
      <c r="Z15" s="73"/>
      <c r="AA15" s="74">
        <v>7950</v>
      </c>
      <c r="AB15" s="70"/>
      <c r="AC15" s="71">
        <v>7950</v>
      </c>
      <c r="AD15" s="72">
        <v>1050</v>
      </c>
      <c r="AE15" s="70"/>
      <c r="AF15" s="73">
        <v>1050</v>
      </c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13650</v>
      </c>
      <c r="BV15" s="57">
        <f t="shared" si="0"/>
        <v>0</v>
      </c>
      <c r="BW15" s="59">
        <f t="shared" si="0"/>
        <v>13650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800</v>
      </c>
      <c r="AB17" s="70"/>
      <c r="AC17" s="73">
        <v>800</v>
      </c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800</v>
      </c>
      <c r="BV17" s="57">
        <f t="shared" si="0"/>
        <v>0</v>
      </c>
      <c r="BW17" s="59">
        <f t="shared" si="0"/>
        <v>800</v>
      </c>
    </row>
    <row r="18" spans="1:75" x14ac:dyDescent="0.25">
      <c r="A18" s="19">
        <v>110</v>
      </c>
      <c r="B18" s="68" t="s">
        <v>106</v>
      </c>
      <c r="C18" s="69">
        <v>19500</v>
      </c>
      <c r="D18" s="70"/>
      <c r="E18" s="71">
        <v>19500</v>
      </c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23300</v>
      </c>
      <c r="BI18" s="70"/>
      <c r="BJ18" s="73">
        <v>14000</v>
      </c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42800</v>
      </c>
      <c r="BV18" s="57">
        <f t="shared" si="0"/>
        <v>0</v>
      </c>
      <c r="BW18" s="59">
        <f t="shared" si="0"/>
        <v>33500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373200</v>
      </c>
      <c r="D19" s="58">
        <f t="shared" si="1"/>
        <v>0</v>
      </c>
      <c r="E19" s="59">
        <f t="shared" si="1"/>
        <v>405314.06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18700</v>
      </c>
      <c r="J19" s="58">
        <f t="shared" si="1"/>
        <v>0</v>
      </c>
      <c r="K19" s="57">
        <f t="shared" si="1"/>
        <v>19313.22</v>
      </c>
      <c r="L19" s="79">
        <f t="shared" si="1"/>
        <v>20600</v>
      </c>
      <c r="M19" s="58">
        <f t="shared" si="1"/>
        <v>0</v>
      </c>
      <c r="N19" s="57">
        <f t="shared" si="1"/>
        <v>20675.09</v>
      </c>
      <c r="O19" s="79">
        <f t="shared" si="1"/>
        <v>7800</v>
      </c>
      <c r="P19" s="58">
        <f t="shared" si="1"/>
        <v>0</v>
      </c>
      <c r="Q19" s="57">
        <f t="shared" si="1"/>
        <v>7800</v>
      </c>
      <c r="R19" s="79">
        <f t="shared" si="1"/>
        <v>1500</v>
      </c>
      <c r="S19" s="58">
        <f t="shared" si="1"/>
        <v>0</v>
      </c>
      <c r="T19" s="57">
        <f t="shared" si="1"/>
        <v>2964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147650</v>
      </c>
      <c r="AB19" s="58">
        <f t="shared" si="1"/>
        <v>0</v>
      </c>
      <c r="AC19" s="57">
        <f t="shared" si="1"/>
        <v>161839.07</v>
      </c>
      <c r="AD19" s="79">
        <f t="shared" si="1"/>
        <v>65450</v>
      </c>
      <c r="AE19" s="58">
        <f t="shared" si="1"/>
        <v>0</v>
      </c>
      <c r="AF19" s="57">
        <f t="shared" si="1"/>
        <v>71943.62</v>
      </c>
      <c r="AG19" s="79">
        <f t="shared" si="1"/>
        <v>500</v>
      </c>
      <c r="AH19" s="58">
        <f t="shared" si="1"/>
        <v>0</v>
      </c>
      <c r="AI19" s="57">
        <f t="shared" si="1"/>
        <v>500</v>
      </c>
      <c r="AJ19" s="79">
        <f t="shared" si="1"/>
        <v>70700</v>
      </c>
      <c r="AK19" s="58">
        <f t="shared" si="1"/>
        <v>0</v>
      </c>
      <c r="AL19" s="57">
        <f t="shared" si="1"/>
        <v>73368.25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2200</v>
      </c>
      <c r="AQ19" s="58">
        <f t="shared" si="1"/>
        <v>0</v>
      </c>
      <c r="AR19" s="57">
        <f t="shared" si="1"/>
        <v>4200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1000</v>
      </c>
      <c r="AW19" s="58">
        <f t="shared" si="1"/>
        <v>0</v>
      </c>
      <c r="AX19" s="57">
        <f t="shared" si="1"/>
        <v>1000</v>
      </c>
      <c r="AY19" s="79">
        <f t="shared" si="1"/>
        <v>5800</v>
      </c>
      <c r="AZ19" s="58">
        <f t="shared" si="1"/>
        <v>0</v>
      </c>
      <c r="BA19" s="57">
        <f t="shared" si="1"/>
        <v>5800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23300</v>
      </c>
      <c r="BI19" s="58">
        <f t="shared" si="1"/>
        <v>0</v>
      </c>
      <c r="BJ19" s="57">
        <f t="shared" si="1"/>
        <v>14000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738400</v>
      </c>
      <c r="BV19" s="57">
        <f>BV9+BV10+BV11+BV12+BV13+BV14+BV15+BV16+BV17+BV18</f>
        <v>0</v>
      </c>
      <c r="BW19" s="80">
        <f>BW9+BW10+BW11+BW12+BW13+BW14+BW15+BW16+BW17+BW18</f>
        <v>788717.31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145005.28</v>
      </c>
      <c r="D23" s="70"/>
      <c r="E23" s="71">
        <v>155864.72</v>
      </c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6385</v>
      </c>
      <c r="AB23" s="70"/>
      <c r="AC23" s="73">
        <v>6385</v>
      </c>
      <c r="AD23" s="72">
        <v>50000</v>
      </c>
      <c r="AE23" s="70"/>
      <c r="AF23" s="73">
        <v>50000</v>
      </c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201390.28</v>
      </c>
      <c r="BV23" s="57">
        <f t="shared" si="2"/>
        <v>0</v>
      </c>
      <c r="BW23" s="59">
        <f t="shared" si="2"/>
        <v>212249.72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>
        <v>50000</v>
      </c>
      <c r="D26" s="70"/>
      <c r="E26" s="71">
        <v>50000</v>
      </c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50000</v>
      </c>
      <c r="BV26" s="57">
        <f t="shared" si="2"/>
        <v>0</v>
      </c>
      <c r="BW26" s="59">
        <f t="shared" si="2"/>
        <v>50000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195005.28</v>
      </c>
      <c r="D27" s="58">
        <f t="shared" si="3"/>
        <v>0</v>
      </c>
      <c r="E27" s="59">
        <f t="shared" si="3"/>
        <v>205864.72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6385</v>
      </c>
      <c r="AB27" s="58">
        <f t="shared" si="3"/>
        <v>0</v>
      </c>
      <c r="AC27" s="57">
        <f t="shared" si="3"/>
        <v>6385</v>
      </c>
      <c r="AD27" s="79">
        <f t="shared" si="3"/>
        <v>50000</v>
      </c>
      <c r="AE27" s="58">
        <f t="shared" si="3"/>
        <v>0</v>
      </c>
      <c r="AF27" s="57">
        <f t="shared" si="3"/>
        <v>50000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251390.28</v>
      </c>
      <c r="BV27" s="57">
        <f>BV22+BV23+BV24+BV25+BV26</f>
        <v>0</v>
      </c>
      <c r="BW27" s="80">
        <f>BW22+BW23+BW24+BW25+BW26</f>
        <v>262249.71999999997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28500</v>
      </c>
      <c r="BL39" s="70"/>
      <c r="BM39" s="73">
        <v>28500</v>
      </c>
      <c r="BN39" s="72"/>
      <c r="BO39" s="70"/>
      <c r="BP39" s="73"/>
      <c r="BQ39" s="72"/>
      <c r="BR39" s="70"/>
      <c r="BS39" s="73"/>
      <c r="BT39" s="75"/>
      <c r="BU39" s="76">
        <f t="shared" si="6"/>
        <v>28500</v>
      </c>
      <c r="BV39" s="57">
        <f t="shared" si="6"/>
        <v>0</v>
      </c>
      <c r="BW39" s="59">
        <f t="shared" si="6"/>
        <v>28500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28500</v>
      </c>
      <c r="BL41" s="58">
        <f t="shared" si="7"/>
        <v>0</v>
      </c>
      <c r="BM41" s="57">
        <f t="shared" si="7"/>
        <v>28500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28500</v>
      </c>
      <c r="BV41" s="57">
        <f>BV37+BV38+BV39+BV40</f>
        <v>0</v>
      </c>
      <c r="BW41" s="80">
        <f>BW37+BW38+BW39+BW40</f>
        <v>28500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>
        <v>198000</v>
      </c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198000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102000</v>
      </c>
      <c r="BR49" s="70"/>
      <c r="BS49" s="73">
        <v>122460.56</v>
      </c>
      <c r="BT49" s="75"/>
      <c r="BU49" s="76">
        <f t="shared" si="9"/>
        <v>102000</v>
      </c>
      <c r="BV49" s="57">
        <f t="shared" si="9"/>
        <v>0</v>
      </c>
      <c r="BW49" s="59">
        <f t="shared" si="9"/>
        <v>122460.56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300000</v>
      </c>
      <c r="BR50" s="58">
        <f>BR48+BR49</f>
        <v>0</v>
      </c>
      <c r="BS50" s="57">
        <f>BS48+BS49</f>
        <v>320460.56</v>
      </c>
      <c r="BT50" s="76"/>
      <c r="BU50" s="76">
        <f>BU48+BU49</f>
        <v>300000</v>
      </c>
      <c r="BV50" s="57">
        <f>BV48+BV49</f>
        <v>0</v>
      </c>
      <c r="BW50" s="80">
        <f>BW48+BW49</f>
        <v>320460.56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110" t="s">
        <v>134</v>
      </c>
      <c r="B52" s="111"/>
      <c r="C52" s="83">
        <f t="shared" ref="C52:BN52" si="11">C19+C27+C34+C41+C45+C50</f>
        <v>568205.28</v>
      </c>
      <c r="D52" s="83">
        <f t="shared" si="11"/>
        <v>0</v>
      </c>
      <c r="E52" s="83">
        <f t="shared" si="11"/>
        <v>611178.78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18700</v>
      </c>
      <c r="J52" s="83">
        <f t="shared" si="11"/>
        <v>0</v>
      </c>
      <c r="K52" s="83">
        <f t="shared" si="11"/>
        <v>19313.22</v>
      </c>
      <c r="L52" s="83">
        <f t="shared" si="11"/>
        <v>20600</v>
      </c>
      <c r="M52" s="83">
        <f t="shared" si="11"/>
        <v>0</v>
      </c>
      <c r="N52" s="83">
        <f t="shared" si="11"/>
        <v>20675.09</v>
      </c>
      <c r="O52" s="83">
        <f t="shared" si="11"/>
        <v>7800</v>
      </c>
      <c r="P52" s="83">
        <f t="shared" si="11"/>
        <v>0</v>
      </c>
      <c r="Q52" s="83">
        <f t="shared" si="11"/>
        <v>7800</v>
      </c>
      <c r="R52" s="83">
        <f t="shared" si="11"/>
        <v>1500</v>
      </c>
      <c r="S52" s="83">
        <f t="shared" si="11"/>
        <v>0</v>
      </c>
      <c r="T52" s="83">
        <f t="shared" si="11"/>
        <v>2964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154035</v>
      </c>
      <c r="AB52" s="83">
        <f t="shared" si="11"/>
        <v>0</v>
      </c>
      <c r="AC52" s="83">
        <f t="shared" si="11"/>
        <v>168224.07</v>
      </c>
      <c r="AD52" s="83">
        <f t="shared" si="11"/>
        <v>115450</v>
      </c>
      <c r="AE52" s="83">
        <f t="shared" si="11"/>
        <v>0</v>
      </c>
      <c r="AF52" s="83">
        <f t="shared" si="11"/>
        <v>121943.62</v>
      </c>
      <c r="AG52" s="83">
        <f t="shared" si="11"/>
        <v>500</v>
      </c>
      <c r="AH52" s="83">
        <f t="shared" si="11"/>
        <v>0</v>
      </c>
      <c r="AI52" s="83">
        <f t="shared" si="11"/>
        <v>500</v>
      </c>
      <c r="AJ52" s="83">
        <f t="shared" si="11"/>
        <v>70700</v>
      </c>
      <c r="AK52" s="83">
        <f t="shared" si="11"/>
        <v>0</v>
      </c>
      <c r="AL52" s="83">
        <f t="shared" si="11"/>
        <v>73368.25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2200</v>
      </c>
      <c r="AQ52" s="83">
        <f t="shared" si="11"/>
        <v>0</v>
      </c>
      <c r="AR52" s="83">
        <f t="shared" si="11"/>
        <v>4200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1000</v>
      </c>
      <c r="AW52" s="83">
        <f t="shared" si="11"/>
        <v>0</v>
      </c>
      <c r="AX52" s="83">
        <f t="shared" si="11"/>
        <v>1000</v>
      </c>
      <c r="AY52" s="83">
        <f t="shared" si="11"/>
        <v>5800</v>
      </c>
      <c r="AZ52" s="83">
        <f t="shared" si="11"/>
        <v>0</v>
      </c>
      <c r="BA52" s="83">
        <f t="shared" si="11"/>
        <v>5800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23300</v>
      </c>
      <c r="BI52" s="83">
        <f t="shared" si="11"/>
        <v>0</v>
      </c>
      <c r="BJ52" s="83">
        <f t="shared" si="11"/>
        <v>14000</v>
      </c>
      <c r="BK52" s="83">
        <f t="shared" si="11"/>
        <v>28500</v>
      </c>
      <c r="BL52" s="83">
        <f t="shared" si="11"/>
        <v>0</v>
      </c>
      <c r="BM52" s="83">
        <f t="shared" si="11"/>
        <v>28500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300000</v>
      </c>
      <c r="BR52" s="83">
        <f t="shared" si="12"/>
        <v>0</v>
      </c>
      <c r="BS52" s="83">
        <f t="shared" si="12"/>
        <v>320460.56</v>
      </c>
      <c r="BT52" s="83">
        <f>BT7</f>
        <v>0</v>
      </c>
      <c r="BU52" s="84">
        <f>BU7+BU19+BU27+BU34+BU41+BU45+BU50</f>
        <v>1318290.28</v>
      </c>
      <c r="BV52" s="85">
        <f>BV19+BV27+BV34+BV41+BV45+BV50</f>
        <v>0</v>
      </c>
      <c r="BW52" s="85">
        <f>BW19+BW27+BW34+BW41+BW45+BW50</f>
        <v>1399927.59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53"/>
  <sheetViews>
    <sheetView topLeftCell="BB28" workbookViewId="0">
      <selection activeCell="BQ50" sqref="BQ5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137</v>
      </c>
    </row>
    <row r="3" spans="1:75" ht="15.75" thickTop="1" x14ac:dyDescent="0.25">
      <c r="A3" s="91" t="s">
        <v>67</v>
      </c>
      <c r="B3" s="92"/>
      <c r="C3" s="88">
        <v>1</v>
      </c>
      <c r="D3" s="89"/>
      <c r="E3" s="90"/>
      <c r="F3" s="89">
        <v>2</v>
      </c>
      <c r="G3" s="89"/>
      <c r="H3" s="90"/>
      <c r="I3" s="88">
        <v>3</v>
      </c>
      <c r="J3" s="89"/>
      <c r="K3" s="90"/>
      <c r="L3" s="88">
        <v>4</v>
      </c>
      <c r="M3" s="89"/>
      <c r="N3" s="90"/>
      <c r="O3" s="88">
        <v>5</v>
      </c>
      <c r="P3" s="89"/>
      <c r="Q3" s="90"/>
      <c r="R3" s="88">
        <v>6</v>
      </c>
      <c r="S3" s="89"/>
      <c r="T3" s="90"/>
      <c r="U3" s="88">
        <v>7</v>
      </c>
      <c r="V3" s="89"/>
      <c r="W3" s="90"/>
      <c r="X3" s="88">
        <v>8</v>
      </c>
      <c r="Y3" s="89"/>
      <c r="Z3" s="90"/>
      <c r="AA3" s="88">
        <v>9</v>
      </c>
      <c r="AB3" s="89"/>
      <c r="AC3" s="90"/>
      <c r="AD3" s="88">
        <v>10</v>
      </c>
      <c r="AE3" s="89"/>
      <c r="AF3" s="90"/>
      <c r="AG3" s="88">
        <v>11</v>
      </c>
      <c r="AH3" s="89"/>
      <c r="AI3" s="90"/>
      <c r="AJ3" s="88">
        <v>12</v>
      </c>
      <c r="AK3" s="89"/>
      <c r="AL3" s="90"/>
      <c r="AM3" s="88">
        <v>13</v>
      </c>
      <c r="AN3" s="89"/>
      <c r="AO3" s="90"/>
      <c r="AP3" s="88">
        <v>14</v>
      </c>
      <c r="AQ3" s="89"/>
      <c r="AR3" s="90"/>
      <c r="AS3" s="88">
        <v>15</v>
      </c>
      <c r="AT3" s="89"/>
      <c r="AU3" s="90"/>
      <c r="AV3" s="88">
        <v>16</v>
      </c>
      <c r="AW3" s="89"/>
      <c r="AX3" s="90"/>
      <c r="AY3" s="88">
        <v>17</v>
      </c>
      <c r="AZ3" s="89"/>
      <c r="BA3" s="90"/>
      <c r="BB3" s="88">
        <v>18</v>
      </c>
      <c r="BC3" s="89"/>
      <c r="BD3" s="90"/>
      <c r="BE3" s="88">
        <v>19</v>
      </c>
      <c r="BF3" s="89"/>
      <c r="BG3" s="90"/>
      <c r="BH3" s="88">
        <v>20</v>
      </c>
      <c r="BI3" s="89"/>
      <c r="BJ3" s="90"/>
      <c r="BK3" s="88">
        <v>50</v>
      </c>
      <c r="BL3" s="89"/>
      <c r="BM3" s="90"/>
      <c r="BN3" s="88">
        <v>60</v>
      </c>
      <c r="BO3" s="89"/>
      <c r="BP3" s="90"/>
      <c r="BQ3" s="88">
        <v>99</v>
      </c>
      <c r="BR3" s="89"/>
      <c r="BS3" s="90"/>
      <c r="BT3" s="100" t="s">
        <v>68</v>
      </c>
      <c r="BU3" s="102" t="s">
        <v>69</v>
      </c>
      <c r="BV3" s="103"/>
      <c r="BW3" s="104"/>
    </row>
    <row r="4" spans="1:75" ht="30.6" customHeight="1" x14ac:dyDescent="0.25">
      <c r="A4" s="93"/>
      <c r="B4" s="94"/>
      <c r="C4" s="97" t="s">
        <v>70</v>
      </c>
      <c r="D4" s="98"/>
      <c r="E4" s="99"/>
      <c r="F4" s="98" t="s">
        <v>71</v>
      </c>
      <c r="G4" s="98"/>
      <c r="H4" s="99"/>
      <c r="I4" s="97" t="s">
        <v>72</v>
      </c>
      <c r="J4" s="98"/>
      <c r="K4" s="99"/>
      <c r="L4" s="97" t="s">
        <v>73</v>
      </c>
      <c r="M4" s="98"/>
      <c r="N4" s="99"/>
      <c r="O4" s="97" t="s">
        <v>74</v>
      </c>
      <c r="P4" s="98"/>
      <c r="Q4" s="99"/>
      <c r="R4" s="97" t="s">
        <v>75</v>
      </c>
      <c r="S4" s="98"/>
      <c r="T4" s="99"/>
      <c r="U4" s="97" t="s">
        <v>76</v>
      </c>
      <c r="V4" s="98"/>
      <c r="W4" s="99"/>
      <c r="X4" s="97" t="s">
        <v>77</v>
      </c>
      <c r="Y4" s="98"/>
      <c r="Z4" s="99"/>
      <c r="AA4" s="97" t="s">
        <v>78</v>
      </c>
      <c r="AB4" s="98"/>
      <c r="AC4" s="99"/>
      <c r="AD4" s="97" t="s">
        <v>79</v>
      </c>
      <c r="AE4" s="98"/>
      <c r="AF4" s="99"/>
      <c r="AG4" s="97" t="s">
        <v>80</v>
      </c>
      <c r="AH4" s="98"/>
      <c r="AI4" s="99"/>
      <c r="AJ4" s="97" t="s">
        <v>81</v>
      </c>
      <c r="AK4" s="98"/>
      <c r="AL4" s="99"/>
      <c r="AM4" s="97" t="s">
        <v>82</v>
      </c>
      <c r="AN4" s="98"/>
      <c r="AO4" s="99"/>
      <c r="AP4" s="97" t="s">
        <v>83</v>
      </c>
      <c r="AQ4" s="98"/>
      <c r="AR4" s="99"/>
      <c r="AS4" s="97" t="s">
        <v>84</v>
      </c>
      <c r="AT4" s="98"/>
      <c r="AU4" s="99"/>
      <c r="AV4" s="97" t="s">
        <v>85</v>
      </c>
      <c r="AW4" s="98"/>
      <c r="AX4" s="99"/>
      <c r="AY4" s="97" t="s">
        <v>86</v>
      </c>
      <c r="AZ4" s="98"/>
      <c r="BA4" s="99"/>
      <c r="BB4" s="97" t="s">
        <v>87</v>
      </c>
      <c r="BC4" s="98"/>
      <c r="BD4" s="99"/>
      <c r="BE4" s="97" t="s">
        <v>88</v>
      </c>
      <c r="BF4" s="98"/>
      <c r="BG4" s="99"/>
      <c r="BH4" s="97" t="s">
        <v>89</v>
      </c>
      <c r="BI4" s="98"/>
      <c r="BJ4" s="99"/>
      <c r="BK4" s="97" t="s">
        <v>90</v>
      </c>
      <c r="BL4" s="98"/>
      <c r="BM4" s="99"/>
      <c r="BN4" s="97" t="s">
        <v>91</v>
      </c>
      <c r="BO4" s="98"/>
      <c r="BP4" s="99"/>
      <c r="BQ4" s="97" t="s">
        <v>92</v>
      </c>
      <c r="BR4" s="98"/>
      <c r="BS4" s="99"/>
      <c r="BT4" s="101"/>
      <c r="BU4" s="105"/>
      <c r="BV4" s="106"/>
      <c r="BW4" s="107"/>
    </row>
    <row r="5" spans="1:75" ht="21" customHeight="1" x14ac:dyDescent="0.25">
      <c r="A5" s="93"/>
      <c r="B5" s="94"/>
      <c r="C5" s="108" t="s">
        <v>93</v>
      </c>
      <c r="D5" s="109"/>
      <c r="E5" s="43" t="s">
        <v>94</v>
      </c>
      <c r="F5" s="112" t="s">
        <v>93</v>
      </c>
      <c r="G5" s="109"/>
      <c r="H5" s="43" t="s">
        <v>94</v>
      </c>
      <c r="I5" s="108" t="s">
        <v>93</v>
      </c>
      <c r="J5" s="109"/>
      <c r="K5" s="43" t="s">
        <v>94</v>
      </c>
      <c r="L5" s="108" t="s">
        <v>93</v>
      </c>
      <c r="M5" s="109"/>
      <c r="N5" s="43" t="s">
        <v>94</v>
      </c>
      <c r="O5" s="108" t="s">
        <v>93</v>
      </c>
      <c r="P5" s="109"/>
      <c r="Q5" s="43" t="s">
        <v>94</v>
      </c>
      <c r="R5" s="108" t="s">
        <v>93</v>
      </c>
      <c r="S5" s="109"/>
      <c r="T5" s="43" t="s">
        <v>94</v>
      </c>
      <c r="U5" s="108" t="s">
        <v>93</v>
      </c>
      <c r="V5" s="109"/>
      <c r="W5" s="43" t="s">
        <v>94</v>
      </c>
      <c r="X5" s="108" t="s">
        <v>93</v>
      </c>
      <c r="Y5" s="109"/>
      <c r="Z5" s="43" t="s">
        <v>94</v>
      </c>
      <c r="AA5" s="108" t="s">
        <v>93</v>
      </c>
      <c r="AB5" s="109"/>
      <c r="AC5" s="43" t="s">
        <v>94</v>
      </c>
      <c r="AD5" s="108" t="s">
        <v>93</v>
      </c>
      <c r="AE5" s="109"/>
      <c r="AF5" s="43" t="s">
        <v>94</v>
      </c>
      <c r="AG5" s="108" t="s">
        <v>93</v>
      </c>
      <c r="AH5" s="109"/>
      <c r="AI5" s="43" t="s">
        <v>94</v>
      </c>
      <c r="AJ5" s="108" t="s">
        <v>93</v>
      </c>
      <c r="AK5" s="109"/>
      <c r="AL5" s="43" t="s">
        <v>94</v>
      </c>
      <c r="AM5" s="108" t="s">
        <v>93</v>
      </c>
      <c r="AN5" s="109"/>
      <c r="AO5" s="43" t="s">
        <v>94</v>
      </c>
      <c r="AP5" s="108" t="s">
        <v>93</v>
      </c>
      <c r="AQ5" s="109"/>
      <c r="AR5" s="43" t="s">
        <v>94</v>
      </c>
      <c r="AS5" s="108" t="s">
        <v>93</v>
      </c>
      <c r="AT5" s="109"/>
      <c r="AU5" s="43" t="s">
        <v>94</v>
      </c>
      <c r="AV5" s="108" t="s">
        <v>93</v>
      </c>
      <c r="AW5" s="109"/>
      <c r="AX5" s="43" t="s">
        <v>94</v>
      </c>
      <c r="AY5" s="108" t="s">
        <v>93</v>
      </c>
      <c r="AZ5" s="109"/>
      <c r="BA5" s="43" t="s">
        <v>94</v>
      </c>
      <c r="BB5" s="108" t="s">
        <v>93</v>
      </c>
      <c r="BC5" s="109"/>
      <c r="BD5" s="43" t="s">
        <v>94</v>
      </c>
      <c r="BE5" s="108" t="s">
        <v>93</v>
      </c>
      <c r="BF5" s="109"/>
      <c r="BG5" s="43" t="s">
        <v>94</v>
      </c>
      <c r="BH5" s="108" t="s">
        <v>93</v>
      </c>
      <c r="BI5" s="109"/>
      <c r="BJ5" s="43" t="s">
        <v>94</v>
      </c>
      <c r="BK5" s="108" t="s">
        <v>93</v>
      </c>
      <c r="BL5" s="109"/>
      <c r="BM5" s="43" t="s">
        <v>94</v>
      </c>
      <c r="BN5" s="108" t="s">
        <v>93</v>
      </c>
      <c r="BO5" s="109"/>
      <c r="BP5" s="43" t="s">
        <v>94</v>
      </c>
      <c r="BQ5" s="108" t="s">
        <v>93</v>
      </c>
      <c r="BR5" s="109"/>
      <c r="BS5" s="43" t="s">
        <v>94</v>
      </c>
      <c r="BT5" s="44" t="s">
        <v>93</v>
      </c>
      <c r="BU5" s="108" t="s">
        <v>93</v>
      </c>
      <c r="BV5" s="109"/>
      <c r="BW5" s="43" t="s">
        <v>94</v>
      </c>
    </row>
    <row r="6" spans="1:75" ht="36.6" customHeight="1" thickBot="1" x14ac:dyDescent="0.3">
      <c r="A6" s="95"/>
      <c r="B6" s="96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152650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152650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12650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12650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147987</v>
      </c>
      <c r="D11" s="70"/>
      <c r="E11" s="71"/>
      <c r="F11" s="69"/>
      <c r="G11" s="70"/>
      <c r="H11" s="71"/>
      <c r="I11" s="72"/>
      <c r="J11" s="70"/>
      <c r="K11" s="73"/>
      <c r="L11" s="74">
        <v>7575</v>
      </c>
      <c r="M11" s="70"/>
      <c r="N11" s="71"/>
      <c r="O11" s="74">
        <v>600</v>
      </c>
      <c r="P11" s="70"/>
      <c r="Q11" s="71"/>
      <c r="R11" s="74">
        <v>1500</v>
      </c>
      <c r="S11" s="70"/>
      <c r="T11" s="71"/>
      <c r="U11" s="74"/>
      <c r="V11" s="70"/>
      <c r="W11" s="71"/>
      <c r="X11" s="74"/>
      <c r="Y11" s="70"/>
      <c r="Z11" s="71"/>
      <c r="AA11" s="74">
        <v>130000</v>
      </c>
      <c r="AB11" s="70"/>
      <c r="AC11" s="71"/>
      <c r="AD11" s="74">
        <v>61430</v>
      </c>
      <c r="AE11" s="70"/>
      <c r="AF11" s="71"/>
      <c r="AG11" s="74"/>
      <c r="AH11" s="70"/>
      <c r="AI11" s="71"/>
      <c r="AJ11" s="74">
        <v>7000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1015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362907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38150</v>
      </c>
      <c r="D12" s="70"/>
      <c r="E12" s="71"/>
      <c r="F12" s="69"/>
      <c r="G12" s="70"/>
      <c r="H12" s="71"/>
      <c r="I12" s="72">
        <v>18700</v>
      </c>
      <c r="J12" s="70"/>
      <c r="K12" s="73"/>
      <c r="L12" s="74">
        <v>13100</v>
      </c>
      <c r="M12" s="70"/>
      <c r="N12" s="71"/>
      <c r="O12" s="74">
        <v>2550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8900</v>
      </c>
      <c r="AB12" s="70"/>
      <c r="AC12" s="71"/>
      <c r="AD12" s="74">
        <v>4000</v>
      </c>
      <c r="AE12" s="70"/>
      <c r="AF12" s="71"/>
      <c r="AG12" s="74">
        <v>500</v>
      </c>
      <c r="AH12" s="70"/>
      <c r="AI12" s="71"/>
      <c r="AJ12" s="74">
        <v>63700</v>
      </c>
      <c r="AK12" s="70"/>
      <c r="AL12" s="71"/>
      <c r="AM12" s="74"/>
      <c r="AN12" s="70"/>
      <c r="AO12" s="71"/>
      <c r="AP12" s="74">
        <v>2200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151800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3900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7350</v>
      </c>
      <c r="AB15" s="70"/>
      <c r="AC15" s="71"/>
      <c r="AD15" s="72">
        <v>900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12150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800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800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18900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23500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42400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370337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18700</v>
      </c>
      <c r="J19" s="58">
        <f t="shared" si="1"/>
        <v>0</v>
      </c>
      <c r="K19" s="57">
        <f t="shared" si="1"/>
        <v>0</v>
      </c>
      <c r="L19" s="79">
        <f t="shared" si="1"/>
        <v>20675</v>
      </c>
      <c r="M19" s="58">
        <f t="shared" si="1"/>
        <v>0</v>
      </c>
      <c r="N19" s="57">
        <f t="shared" si="1"/>
        <v>0</v>
      </c>
      <c r="O19" s="79">
        <f t="shared" si="1"/>
        <v>7050</v>
      </c>
      <c r="P19" s="58">
        <f t="shared" si="1"/>
        <v>0</v>
      </c>
      <c r="Q19" s="57">
        <f t="shared" si="1"/>
        <v>0</v>
      </c>
      <c r="R19" s="79">
        <f t="shared" si="1"/>
        <v>1500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147050</v>
      </c>
      <c r="AB19" s="58">
        <f t="shared" si="1"/>
        <v>0</v>
      </c>
      <c r="AC19" s="57">
        <f t="shared" si="1"/>
        <v>0</v>
      </c>
      <c r="AD19" s="79">
        <f t="shared" si="1"/>
        <v>66330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70700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2200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1015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23500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735357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70000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3000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73000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70000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3000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73000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30000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30000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30000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30000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102000</v>
      </c>
      <c r="BR49" s="70"/>
      <c r="BS49" s="73"/>
      <c r="BT49" s="75"/>
      <c r="BU49" s="76">
        <f t="shared" si="9"/>
        <v>102000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300000</v>
      </c>
      <c r="BR50" s="58">
        <f>BR48+BR49</f>
        <v>0</v>
      </c>
      <c r="BS50" s="57">
        <f>BS48+BS49</f>
        <v>0</v>
      </c>
      <c r="BT50" s="76"/>
      <c r="BU50" s="76">
        <f>BU48+BU49</f>
        <v>300000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110" t="s">
        <v>134</v>
      </c>
      <c r="B52" s="111"/>
      <c r="C52" s="83">
        <f t="shared" ref="C52:BN52" si="11">C19+C27+C34+C41+C45+C50</f>
        <v>440337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18700</v>
      </c>
      <c r="J52" s="83">
        <f t="shared" si="11"/>
        <v>0</v>
      </c>
      <c r="K52" s="83">
        <f t="shared" si="11"/>
        <v>0</v>
      </c>
      <c r="L52" s="83">
        <f t="shared" si="11"/>
        <v>20675</v>
      </c>
      <c r="M52" s="83">
        <f t="shared" si="11"/>
        <v>0</v>
      </c>
      <c r="N52" s="83">
        <f t="shared" si="11"/>
        <v>0</v>
      </c>
      <c r="O52" s="83">
        <f t="shared" si="11"/>
        <v>7050</v>
      </c>
      <c r="P52" s="83">
        <f t="shared" si="11"/>
        <v>0</v>
      </c>
      <c r="Q52" s="83">
        <f t="shared" si="11"/>
        <v>0</v>
      </c>
      <c r="R52" s="83">
        <f t="shared" si="11"/>
        <v>1500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150050</v>
      </c>
      <c r="AB52" s="83">
        <f t="shared" si="11"/>
        <v>0</v>
      </c>
      <c r="AC52" s="83">
        <f t="shared" si="11"/>
        <v>0</v>
      </c>
      <c r="AD52" s="83">
        <f t="shared" si="11"/>
        <v>66330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70700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2200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1015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23500</v>
      </c>
      <c r="BI52" s="83">
        <f t="shared" si="11"/>
        <v>0</v>
      </c>
      <c r="BJ52" s="83">
        <f t="shared" si="11"/>
        <v>0</v>
      </c>
      <c r="BK52" s="83">
        <f t="shared" si="11"/>
        <v>30000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300000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1138357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53"/>
  <sheetViews>
    <sheetView topLeftCell="BB22" workbookViewId="0">
      <selection activeCell="BQ50" sqref="BQ5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138</v>
      </c>
    </row>
    <row r="3" spans="1:75" ht="15.75" thickTop="1" x14ac:dyDescent="0.25">
      <c r="A3" s="91" t="s">
        <v>67</v>
      </c>
      <c r="B3" s="92"/>
      <c r="C3" s="88">
        <v>1</v>
      </c>
      <c r="D3" s="89"/>
      <c r="E3" s="90"/>
      <c r="F3" s="89">
        <v>2</v>
      </c>
      <c r="G3" s="89"/>
      <c r="H3" s="90"/>
      <c r="I3" s="88">
        <v>3</v>
      </c>
      <c r="J3" s="89"/>
      <c r="K3" s="90"/>
      <c r="L3" s="88">
        <v>4</v>
      </c>
      <c r="M3" s="89"/>
      <c r="N3" s="90"/>
      <c r="O3" s="88">
        <v>5</v>
      </c>
      <c r="P3" s="89"/>
      <c r="Q3" s="90"/>
      <c r="R3" s="88">
        <v>6</v>
      </c>
      <c r="S3" s="89"/>
      <c r="T3" s="90"/>
      <c r="U3" s="88">
        <v>7</v>
      </c>
      <c r="V3" s="89"/>
      <c r="W3" s="90"/>
      <c r="X3" s="88">
        <v>8</v>
      </c>
      <c r="Y3" s="89"/>
      <c r="Z3" s="90"/>
      <c r="AA3" s="88">
        <v>9</v>
      </c>
      <c r="AB3" s="89"/>
      <c r="AC3" s="90"/>
      <c r="AD3" s="88">
        <v>10</v>
      </c>
      <c r="AE3" s="89"/>
      <c r="AF3" s="90"/>
      <c r="AG3" s="88">
        <v>11</v>
      </c>
      <c r="AH3" s="89"/>
      <c r="AI3" s="90"/>
      <c r="AJ3" s="88">
        <v>12</v>
      </c>
      <c r="AK3" s="89"/>
      <c r="AL3" s="90"/>
      <c r="AM3" s="88">
        <v>13</v>
      </c>
      <c r="AN3" s="89"/>
      <c r="AO3" s="90"/>
      <c r="AP3" s="88">
        <v>14</v>
      </c>
      <c r="AQ3" s="89"/>
      <c r="AR3" s="90"/>
      <c r="AS3" s="88">
        <v>15</v>
      </c>
      <c r="AT3" s="89"/>
      <c r="AU3" s="90"/>
      <c r="AV3" s="88">
        <v>16</v>
      </c>
      <c r="AW3" s="89"/>
      <c r="AX3" s="90"/>
      <c r="AY3" s="88">
        <v>17</v>
      </c>
      <c r="AZ3" s="89"/>
      <c r="BA3" s="90"/>
      <c r="BB3" s="88">
        <v>18</v>
      </c>
      <c r="BC3" s="89"/>
      <c r="BD3" s="90"/>
      <c r="BE3" s="88">
        <v>19</v>
      </c>
      <c r="BF3" s="89"/>
      <c r="BG3" s="90"/>
      <c r="BH3" s="88">
        <v>20</v>
      </c>
      <c r="BI3" s="89"/>
      <c r="BJ3" s="90"/>
      <c r="BK3" s="88">
        <v>50</v>
      </c>
      <c r="BL3" s="89"/>
      <c r="BM3" s="90"/>
      <c r="BN3" s="88">
        <v>60</v>
      </c>
      <c r="BO3" s="89"/>
      <c r="BP3" s="90"/>
      <c r="BQ3" s="88">
        <v>99</v>
      </c>
      <c r="BR3" s="89"/>
      <c r="BS3" s="90"/>
      <c r="BT3" s="100" t="s">
        <v>68</v>
      </c>
      <c r="BU3" s="102" t="s">
        <v>69</v>
      </c>
      <c r="BV3" s="103"/>
      <c r="BW3" s="104"/>
    </row>
    <row r="4" spans="1:75" ht="30.6" customHeight="1" x14ac:dyDescent="0.25">
      <c r="A4" s="93"/>
      <c r="B4" s="94"/>
      <c r="C4" s="97" t="s">
        <v>70</v>
      </c>
      <c r="D4" s="98"/>
      <c r="E4" s="99"/>
      <c r="F4" s="98" t="s">
        <v>71</v>
      </c>
      <c r="G4" s="98"/>
      <c r="H4" s="99"/>
      <c r="I4" s="97" t="s">
        <v>72</v>
      </c>
      <c r="J4" s="98"/>
      <c r="K4" s="99"/>
      <c r="L4" s="97" t="s">
        <v>73</v>
      </c>
      <c r="M4" s="98"/>
      <c r="N4" s="99"/>
      <c r="O4" s="97" t="s">
        <v>74</v>
      </c>
      <c r="P4" s="98"/>
      <c r="Q4" s="99"/>
      <c r="R4" s="97" t="s">
        <v>75</v>
      </c>
      <c r="S4" s="98"/>
      <c r="T4" s="99"/>
      <c r="U4" s="97" t="s">
        <v>76</v>
      </c>
      <c r="V4" s="98"/>
      <c r="W4" s="99"/>
      <c r="X4" s="97" t="s">
        <v>77</v>
      </c>
      <c r="Y4" s="98"/>
      <c r="Z4" s="99"/>
      <c r="AA4" s="97" t="s">
        <v>78</v>
      </c>
      <c r="AB4" s="98"/>
      <c r="AC4" s="99"/>
      <c r="AD4" s="97" t="s">
        <v>79</v>
      </c>
      <c r="AE4" s="98"/>
      <c r="AF4" s="99"/>
      <c r="AG4" s="97" t="s">
        <v>80</v>
      </c>
      <c r="AH4" s="98"/>
      <c r="AI4" s="99"/>
      <c r="AJ4" s="97" t="s">
        <v>81</v>
      </c>
      <c r="AK4" s="98"/>
      <c r="AL4" s="99"/>
      <c r="AM4" s="97" t="s">
        <v>82</v>
      </c>
      <c r="AN4" s="98"/>
      <c r="AO4" s="99"/>
      <c r="AP4" s="97" t="s">
        <v>83</v>
      </c>
      <c r="AQ4" s="98"/>
      <c r="AR4" s="99"/>
      <c r="AS4" s="97" t="s">
        <v>84</v>
      </c>
      <c r="AT4" s="98"/>
      <c r="AU4" s="99"/>
      <c r="AV4" s="97" t="s">
        <v>85</v>
      </c>
      <c r="AW4" s="98"/>
      <c r="AX4" s="99"/>
      <c r="AY4" s="97" t="s">
        <v>86</v>
      </c>
      <c r="AZ4" s="98"/>
      <c r="BA4" s="99"/>
      <c r="BB4" s="97" t="s">
        <v>87</v>
      </c>
      <c r="BC4" s="98"/>
      <c r="BD4" s="99"/>
      <c r="BE4" s="97" t="s">
        <v>88</v>
      </c>
      <c r="BF4" s="98"/>
      <c r="BG4" s="99"/>
      <c r="BH4" s="97" t="s">
        <v>89</v>
      </c>
      <c r="BI4" s="98"/>
      <c r="BJ4" s="99"/>
      <c r="BK4" s="97" t="s">
        <v>90</v>
      </c>
      <c r="BL4" s="98"/>
      <c r="BM4" s="99"/>
      <c r="BN4" s="97" t="s">
        <v>91</v>
      </c>
      <c r="BO4" s="98"/>
      <c r="BP4" s="99"/>
      <c r="BQ4" s="97" t="s">
        <v>92</v>
      </c>
      <c r="BR4" s="98"/>
      <c r="BS4" s="99"/>
      <c r="BT4" s="101"/>
      <c r="BU4" s="105"/>
      <c r="BV4" s="106"/>
      <c r="BW4" s="107"/>
    </row>
    <row r="5" spans="1:75" ht="21" customHeight="1" x14ac:dyDescent="0.25">
      <c r="A5" s="93"/>
      <c r="B5" s="94"/>
      <c r="C5" s="108" t="s">
        <v>93</v>
      </c>
      <c r="D5" s="109"/>
      <c r="E5" s="43" t="s">
        <v>94</v>
      </c>
      <c r="F5" s="112" t="s">
        <v>93</v>
      </c>
      <c r="G5" s="109"/>
      <c r="H5" s="43" t="s">
        <v>94</v>
      </c>
      <c r="I5" s="108" t="s">
        <v>93</v>
      </c>
      <c r="J5" s="109"/>
      <c r="K5" s="43" t="s">
        <v>94</v>
      </c>
      <c r="L5" s="108" t="s">
        <v>93</v>
      </c>
      <c r="M5" s="109"/>
      <c r="N5" s="43" t="s">
        <v>94</v>
      </c>
      <c r="O5" s="108" t="s">
        <v>93</v>
      </c>
      <c r="P5" s="109"/>
      <c r="Q5" s="43" t="s">
        <v>94</v>
      </c>
      <c r="R5" s="108" t="s">
        <v>93</v>
      </c>
      <c r="S5" s="109"/>
      <c r="T5" s="43" t="s">
        <v>94</v>
      </c>
      <c r="U5" s="108" t="s">
        <v>93</v>
      </c>
      <c r="V5" s="109"/>
      <c r="W5" s="43" t="s">
        <v>94</v>
      </c>
      <c r="X5" s="108" t="s">
        <v>93</v>
      </c>
      <c r="Y5" s="109"/>
      <c r="Z5" s="43" t="s">
        <v>94</v>
      </c>
      <c r="AA5" s="108" t="s">
        <v>93</v>
      </c>
      <c r="AB5" s="109"/>
      <c r="AC5" s="43" t="s">
        <v>94</v>
      </c>
      <c r="AD5" s="108" t="s">
        <v>93</v>
      </c>
      <c r="AE5" s="109"/>
      <c r="AF5" s="43" t="s">
        <v>94</v>
      </c>
      <c r="AG5" s="108" t="s">
        <v>93</v>
      </c>
      <c r="AH5" s="109"/>
      <c r="AI5" s="43" t="s">
        <v>94</v>
      </c>
      <c r="AJ5" s="108" t="s">
        <v>93</v>
      </c>
      <c r="AK5" s="109"/>
      <c r="AL5" s="43" t="s">
        <v>94</v>
      </c>
      <c r="AM5" s="108" t="s">
        <v>93</v>
      </c>
      <c r="AN5" s="109"/>
      <c r="AO5" s="43" t="s">
        <v>94</v>
      </c>
      <c r="AP5" s="108" t="s">
        <v>93</v>
      </c>
      <c r="AQ5" s="109"/>
      <c r="AR5" s="43" t="s">
        <v>94</v>
      </c>
      <c r="AS5" s="108" t="s">
        <v>93</v>
      </c>
      <c r="AT5" s="109"/>
      <c r="AU5" s="43" t="s">
        <v>94</v>
      </c>
      <c r="AV5" s="108" t="s">
        <v>93</v>
      </c>
      <c r="AW5" s="109"/>
      <c r="AX5" s="43" t="s">
        <v>94</v>
      </c>
      <c r="AY5" s="108" t="s">
        <v>93</v>
      </c>
      <c r="AZ5" s="109"/>
      <c r="BA5" s="43" t="s">
        <v>94</v>
      </c>
      <c r="BB5" s="108" t="s">
        <v>93</v>
      </c>
      <c r="BC5" s="109"/>
      <c r="BD5" s="43" t="s">
        <v>94</v>
      </c>
      <c r="BE5" s="108" t="s">
        <v>93</v>
      </c>
      <c r="BF5" s="109"/>
      <c r="BG5" s="43" t="s">
        <v>94</v>
      </c>
      <c r="BH5" s="108" t="s">
        <v>93</v>
      </c>
      <c r="BI5" s="109"/>
      <c r="BJ5" s="43" t="s">
        <v>94</v>
      </c>
      <c r="BK5" s="108" t="s">
        <v>93</v>
      </c>
      <c r="BL5" s="109"/>
      <c r="BM5" s="43" t="s">
        <v>94</v>
      </c>
      <c r="BN5" s="108" t="s">
        <v>93</v>
      </c>
      <c r="BO5" s="109"/>
      <c r="BP5" s="43" t="s">
        <v>94</v>
      </c>
      <c r="BQ5" s="108" t="s">
        <v>93</v>
      </c>
      <c r="BR5" s="109"/>
      <c r="BS5" s="43" t="s">
        <v>94</v>
      </c>
      <c r="BT5" s="44" t="s">
        <v>93</v>
      </c>
      <c r="BU5" s="108" t="s">
        <v>93</v>
      </c>
      <c r="BV5" s="109"/>
      <c r="BW5" s="43" t="s">
        <v>94</v>
      </c>
    </row>
    <row r="6" spans="1:75" ht="36.6" customHeight="1" thickBot="1" x14ac:dyDescent="0.3">
      <c r="A6" s="95"/>
      <c r="B6" s="96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150650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150650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12850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12850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148627.56</v>
      </c>
      <c r="D11" s="70"/>
      <c r="E11" s="71"/>
      <c r="F11" s="69"/>
      <c r="G11" s="70"/>
      <c r="H11" s="71"/>
      <c r="I11" s="72"/>
      <c r="J11" s="70"/>
      <c r="K11" s="73"/>
      <c r="L11" s="74">
        <v>7651.13</v>
      </c>
      <c r="M11" s="70"/>
      <c r="N11" s="71"/>
      <c r="O11" s="74">
        <v>600</v>
      </c>
      <c r="P11" s="70"/>
      <c r="Q11" s="71"/>
      <c r="R11" s="74">
        <v>1500</v>
      </c>
      <c r="S11" s="70"/>
      <c r="T11" s="71"/>
      <c r="U11" s="74"/>
      <c r="V11" s="70"/>
      <c r="W11" s="71"/>
      <c r="X11" s="74"/>
      <c r="Y11" s="70"/>
      <c r="Z11" s="71"/>
      <c r="AA11" s="74">
        <v>130000</v>
      </c>
      <c r="AB11" s="70"/>
      <c r="AC11" s="71"/>
      <c r="AD11" s="74">
        <v>60460.45</v>
      </c>
      <c r="AE11" s="70"/>
      <c r="AF11" s="71"/>
      <c r="AG11" s="74"/>
      <c r="AH11" s="70"/>
      <c r="AI11" s="71"/>
      <c r="AJ11" s="74">
        <v>7000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1030.23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362669.37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38150</v>
      </c>
      <c r="D12" s="70"/>
      <c r="E12" s="71"/>
      <c r="F12" s="69"/>
      <c r="G12" s="70"/>
      <c r="H12" s="71"/>
      <c r="I12" s="72">
        <v>18700</v>
      </c>
      <c r="J12" s="70"/>
      <c r="K12" s="73"/>
      <c r="L12" s="74">
        <v>13100</v>
      </c>
      <c r="M12" s="70"/>
      <c r="N12" s="71"/>
      <c r="O12" s="74">
        <v>2550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8900</v>
      </c>
      <c r="AB12" s="70"/>
      <c r="AC12" s="71"/>
      <c r="AD12" s="74">
        <v>4000</v>
      </c>
      <c r="AE12" s="70"/>
      <c r="AF12" s="71"/>
      <c r="AG12" s="74">
        <v>500</v>
      </c>
      <c r="AH12" s="70"/>
      <c r="AI12" s="71"/>
      <c r="AJ12" s="74">
        <v>63650</v>
      </c>
      <c r="AK12" s="70"/>
      <c r="AL12" s="71"/>
      <c r="AM12" s="74"/>
      <c r="AN12" s="70"/>
      <c r="AO12" s="71"/>
      <c r="AP12" s="74">
        <v>2200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151750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3150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6700</v>
      </c>
      <c r="AB15" s="70"/>
      <c r="AC15" s="71"/>
      <c r="AD15" s="72">
        <v>700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10550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800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800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18900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23600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42500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369177.56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18700</v>
      </c>
      <c r="J19" s="58">
        <f t="shared" si="1"/>
        <v>0</v>
      </c>
      <c r="K19" s="57">
        <f t="shared" si="1"/>
        <v>0</v>
      </c>
      <c r="L19" s="79">
        <f t="shared" si="1"/>
        <v>20751.13</v>
      </c>
      <c r="M19" s="58">
        <f t="shared" si="1"/>
        <v>0</v>
      </c>
      <c r="N19" s="57">
        <f t="shared" si="1"/>
        <v>0</v>
      </c>
      <c r="O19" s="79">
        <f t="shared" si="1"/>
        <v>6300</v>
      </c>
      <c r="P19" s="58">
        <f t="shared" si="1"/>
        <v>0</v>
      </c>
      <c r="Q19" s="57">
        <f t="shared" si="1"/>
        <v>0</v>
      </c>
      <c r="R19" s="79">
        <f t="shared" si="1"/>
        <v>1500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146400</v>
      </c>
      <c r="AB19" s="58">
        <f t="shared" si="1"/>
        <v>0</v>
      </c>
      <c r="AC19" s="57">
        <f t="shared" si="1"/>
        <v>0</v>
      </c>
      <c r="AD19" s="79">
        <f t="shared" si="1"/>
        <v>65160.45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70650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2200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1030.23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23600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731769.37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65000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3000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68000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65000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3000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68000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31600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31600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31600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31600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102000</v>
      </c>
      <c r="BR49" s="70"/>
      <c r="BS49" s="73"/>
      <c r="BT49" s="75"/>
      <c r="BU49" s="76">
        <f t="shared" si="9"/>
        <v>102000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300000</v>
      </c>
      <c r="BR50" s="58">
        <f>BR48+BR49</f>
        <v>0</v>
      </c>
      <c r="BS50" s="57">
        <f>BS48+BS49</f>
        <v>0</v>
      </c>
      <c r="BT50" s="76"/>
      <c r="BU50" s="76">
        <f>BU48+BU49</f>
        <v>300000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110" t="s">
        <v>134</v>
      </c>
      <c r="B52" s="111"/>
      <c r="C52" s="83">
        <f t="shared" ref="C52:BN52" si="11">C19+C27+C34+C41+C45+C50</f>
        <v>434177.56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18700</v>
      </c>
      <c r="J52" s="83">
        <f t="shared" si="11"/>
        <v>0</v>
      </c>
      <c r="K52" s="83">
        <f t="shared" si="11"/>
        <v>0</v>
      </c>
      <c r="L52" s="83">
        <f t="shared" si="11"/>
        <v>20751.13</v>
      </c>
      <c r="M52" s="83">
        <f t="shared" si="11"/>
        <v>0</v>
      </c>
      <c r="N52" s="83">
        <f t="shared" si="11"/>
        <v>0</v>
      </c>
      <c r="O52" s="83">
        <f t="shared" si="11"/>
        <v>6300</v>
      </c>
      <c r="P52" s="83">
        <f t="shared" si="11"/>
        <v>0</v>
      </c>
      <c r="Q52" s="83">
        <f t="shared" si="11"/>
        <v>0</v>
      </c>
      <c r="R52" s="83">
        <f t="shared" si="11"/>
        <v>1500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149400</v>
      </c>
      <c r="AB52" s="83">
        <f t="shared" si="11"/>
        <v>0</v>
      </c>
      <c r="AC52" s="83">
        <f t="shared" si="11"/>
        <v>0</v>
      </c>
      <c r="AD52" s="83">
        <f t="shared" si="11"/>
        <v>65160.45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70650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2200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1030.23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23600</v>
      </c>
      <c r="BI52" s="83">
        <f t="shared" si="11"/>
        <v>0</v>
      </c>
      <c r="BJ52" s="83">
        <f t="shared" si="11"/>
        <v>0</v>
      </c>
      <c r="BK52" s="83">
        <f t="shared" si="11"/>
        <v>31600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300000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1131369.3700000001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ENTRATE2022</vt:lpstr>
      <vt:lpstr>ENTRATE2023</vt:lpstr>
      <vt:lpstr>ENTRATE2024</vt:lpstr>
      <vt:lpstr>SPESE2022</vt:lpstr>
      <vt:lpstr>SPESE2023</vt:lpstr>
      <vt:lpstr>SPESE2024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2020-01-15T08:59:43Z</cp:lastPrinted>
  <dcterms:created xsi:type="dcterms:W3CDTF">2018-01-05T08:41:34Z</dcterms:created>
  <dcterms:modified xsi:type="dcterms:W3CDTF">2023-02-22T16:37:39Z</dcterms:modified>
</cp:coreProperties>
</file>